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_VIKYLAP\Desktop\DIF YURRIA 2023\impresos\"/>
    </mc:Choice>
  </mc:AlternateContent>
  <xr:revisionPtr revIDLastSave="0" documentId="13_ncr:1_{41F34075-1998-487A-8AF2-8123CEF7DF5C}" xr6:coauthVersionLast="47" xr6:coauthVersionMax="47" xr10:uidLastSave="{00000000-0000-0000-0000-000000000000}"/>
  <bookViews>
    <workbookView xWindow="-120" yWindow="-120" windowWidth="20730" windowHeight="11160" tabRatio="885" activeTab="3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D19" i="4" l="1"/>
  <c r="G19" i="4" s="1"/>
  <c r="D18" i="4"/>
  <c r="G18" i="4" s="1"/>
  <c r="D17" i="4"/>
  <c r="G17" i="4" s="1"/>
  <c r="D16" i="4"/>
  <c r="G16" i="4" s="1"/>
  <c r="D15" i="4"/>
  <c r="G15" i="4" s="1"/>
  <c r="D14" i="4"/>
  <c r="G14" i="4" s="1"/>
  <c r="D13" i="4"/>
  <c r="G13" i="4" s="1"/>
  <c r="F46" i="4"/>
  <c r="E46" i="4"/>
  <c r="C46" i="4"/>
  <c r="D45" i="4"/>
  <c r="G45" i="4" s="1"/>
  <c r="D44" i="4"/>
  <c r="G44" i="4" s="1"/>
  <c r="D43" i="4"/>
  <c r="G43" i="4" s="1"/>
  <c r="D42" i="4"/>
  <c r="G42" i="4" s="1"/>
  <c r="D41" i="4"/>
  <c r="G41" i="4" s="1"/>
  <c r="D40" i="4"/>
  <c r="G40" i="4" s="1"/>
  <c r="D39" i="4"/>
  <c r="G39" i="4" s="1"/>
  <c r="B46" i="4"/>
  <c r="F32" i="4"/>
  <c r="E32" i="4"/>
  <c r="D31" i="4"/>
  <c r="G31" i="4" s="1"/>
  <c r="D30" i="4"/>
  <c r="G30" i="4" s="1"/>
  <c r="D29" i="4"/>
  <c r="G29" i="4" s="1"/>
  <c r="D28" i="4"/>
  <c r="G28" i="4" s="1"/>
  <c r="C32" i="4"/>
  <c r="B32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21" i="4"/>
  <c r="E21" i="4"/>
  <c r="C21" i="4"/>
  <c r="B21" i="4"/>
  <c r="G32" i="4" l="1"/>
  <c r="G46" i="4"/>
  <c r="D32" i="4"/>
  <c r="D46" i="4"/>
  <c r="G21" i="4"/>
  <c r="D21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D6" i="6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G28" i="6"/>
  <c r="G19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D53" i="6" s="1"/>
  <c r="G53" i="6" s="1"/>
  <c r="B43" i="6"/>
  <c r="B33" i="6"/>
  <c r="B23" i="6"/>
  <c r="B13" i="6"/>
  <c r="B5" i="6"/>
  <c r="D23" i="6" l="1"/>
  <c r="D13" i="6"/>
  <c r="G13" i="6" s="1"/>
  <c r="D43" i="6"/>
  <c r="G43" i="6" s="1"/>
  <c r="G23" i="6"/>
  <c r="D33" i="6"/>
  <c r="G33" i="6" s="1"/>
  <c r="D65" i="6"/>
  <c r="G65" i="6" s="1"/>
  <c r="D57" i="6"/>
  <c r="G57" i="6" s="1"/>
  <c r="F77" i="6"/>
  <c r="B77" i="6"/>
  <c r="C77" i="6"/>
  <c r="D5" i="6"/>
  <c r="E77" i="6"/>
  <c r="E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H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<sst xmlns="http://schemas.openxmlformats.org/spreadsheetml/2006/main" count="210" uniqueCount="149">
  <si>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</si>
  <si>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</si>
  <si>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</si>
  <si>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</si>
  <si>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</si>
  <si>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</si>
  <si>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</si>
  <si>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</si>
  <si>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</si>
  <si>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</si>
  <si>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</si>
  <si>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</si>
  <si>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</si>
  <si>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</si>
  <si>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</si>
  <si>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</si>
  <si>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</si>
  <si>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</si>
  <si>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</si>
  <si>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</si>
  <si>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</si>
  <si>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</si>
  <si>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</si>
  <si>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</si>
  <si>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</si>
  <si>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</si>
  <si>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</si>
  <si>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</si>
  <si>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</si>
  <si>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</si>
  <si>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</si>
  <si>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</si>
  <si>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</si>
  <si>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</si>
  <si>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</si>
  <si>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</si>
  <si>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</si>
  <si>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</si>
  <si>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</si>
  <si>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</si>
  <si>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</si>
  <si>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</si>
  <si>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</si>
  <si>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</si>
  <si>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</si>
  <si>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</si>
  <si>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</si>
  <si>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</si>
  <si>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</si>
  <si>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</si>
  <si>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</si>
  <si>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</si>
  <si>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</si>
  <si>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</si>
  <si>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</si>
  <si>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</si>
  <si>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</si>
  <si>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</si>
  <si>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</si>
  <si>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</si>
  <si>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</si>
  <si>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</si>
  <si>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</si>
  <si>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</si>
  <si>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</si>
  <si>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</si>
  <si>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</si>
  <si>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</si>
  <si>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</si>
  <si>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</si>
  <si>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</si>
  <si>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</si>
  <si>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</si>
  <si>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</si>
  <si>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</si>
  <si>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</si>
  <si>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</si>
  <si>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</si>
  <si>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</si>
  <si>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</si>
  <si>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</si>
  <si>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</si>
  <si>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</si>
  <si>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</si>
  <si>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</si>
  <si>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</si>
  <si>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</si>
  <si>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</si>
  <si>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</si>
  <si>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</si>
  <si>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</si>
  <si>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</si>
  <si>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</si>
  <si>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</si>
  <si>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</si>
  <si>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</si>
  <si>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</si>
  <si>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</si>
  <si>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</si>
  <si>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</si>
  <si>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</si>
  <si>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</si>
  <si>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</si>
  <si>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</si>
  <si>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</si>
  <si>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</si>
  <si>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</si>
  <si>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</si>
  <si>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</si>
  <si>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</si>
  <si>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</si>
  <si>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</si>
  <si>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</si>
  <si>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</si>
  <si>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</si>
  <si>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</si>
  <si>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</si>
  <si>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</si>
  <si>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</si>
  <si>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</si>
  <si>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</si>
  <si>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</si>
  <si>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</si>
  <si>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</si>
  <si>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</si>
  <si>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</si>
  <si>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</si>
  <si>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</si>
  <si>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</si>
  <si>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Sistema para el Desarrollo Integral de la Familia del Municipio de Yuriria, Gto.
Estado Analítico del Ejercicio del Presupuesto de Egresos
Clasificación por Objeto del Gasto (Capítulo y Concepto)
Del 1 de Enero al 31 de Marzo de 2023</t>
  </si>
  <si>
    <t>Sistema para el Desarrollo Integral de la Familia del Municipio de Yuriria, Gto.
Estado Analítico del Ejercicio del Presupuesto de Egresos
Clasificación Económica (por Tipo de Gasto)
Del 1 de Enero al 31 de Marzo de 2023</t>
  </si>
  <si>
    <t>31120M46D010000 DIRECCION</t>
  </si>
  <si>
    <t>31120M46D020000 ADMINISTRACION</t>
  </si>
  <si>
    <t>31120M46D030000 MEDICA</t>
  </si>
  <si>
    <t>31120M46D040000 ADULTOS MAYORES</t>
  </si>
  <si>
    <t>31120M46D050000 USOS MULTIPLES</t>
  </si>
  <si>
    <t>31120M46D060000 PREVERP</t>
  </si>
  <si>
    <t>31120M46D070000 ALIMENTARIO</t>
  </si>
  <si>
    <t>31120M46D080000 PREESCOLAR</t>
  </si>
  <si>
    <t>31120M46D090000 CEMAIV</t>
  </si>
  <si>
    <t>31120M46D100000 CADI</t>
  </si>
  <si>
    <t>31120M46D110000 RED MOVIL</t>
  </si>
  <si>
    <t>31120M46D120000 TRABAJO SOCIAL</t>
  </si>
  <si>
    <t>31120M46D130000 RECURSOS HUMANOS</t>
  </si>
  <si>
    <t>31120M46D140000 COMUNICACION SOCIAL</t>
  </si>
  <si>
    <t>Sistema para el Desarrollo Integral de la Familia del Municipio de Yuriria, Gto.
Estado Analítico del Ejercicio del Presupuesto de Egresos
Clasificación Administrativa
Del 1 de Enero al 31 de Marzo de 2023</t>
  </si>
  <si>
    <t>Sistema para el Desarrollo Integral de la Familia del Municipio de Yuriria, Gto.
Estado Analítico del Ejercicio del Presupuesto de Egresos
Clasificación Administrativa (Poderes)
Del 1 de Enero al 31 de Marzo de 2023</t>
  </si>
  <si>
    <t>Sistema para el Desarrollo Integral de la Familia del Municipio de Yuriria, Gto.
Estado Analítico del Ejercicio del Presupuesto de Egresos
Clasificación Administrativa (Sector Paraestatal)
Del 1 de Enero al 31 de Marzo de 2023</t>
  </si>
  <si>
    <t>Sistema para el Desarrollo Integral de la Familia del Municipio de Yuriria, Gto.
Estado Analítico del Ejercicio del Presupuesto de Egresos
Clasificación Funcional (Finalidad y Función)
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</si>
</sst>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Border="1" applyAlignment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4" xfId="0" applyNumberFormat="1" applyFont="1" applyBorder="1" applyProtection="1">
      <protection locked="0"/>
    </xf>
    <xf numFmtId="0" fontId="2" fillId="0" borderId="0" xfId="0" applyFont="1"/>
    <xf numFmtId="0" fontId="6" fillId="0" borderId="5" xfId="0" applyFon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2" fillId="0" borderId="7" xfId="0" applyFont="1" applyBorder="1"/>
    <xf numFmtId="4" fontId="6" fillId="0" borderId="12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13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2" fillId="0" borderId="3" xfId="9" applyFont="1" applyBorder="1" applyAlignment="1">
      <alignment horizontal="left" vertical="center" indent="1"/>
    </xf>
    <xf numFmtId="0" fontId="2" fillId="0" borderId="4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2" fillId="0" borderId="0" xfId="0" applyFont="1" applyAlignment="1">
      <alignment horizontal="left" wrapText="1" indent="1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95250</xdr:rowOff>
    </xdr:from>
    <xdr:to>
      <xdr:col>0</xdr:col>
      <xdr:colOff>2017117</xdr:colOff>
      <xdr:row>0</xdr:row>
      <xdr:rowOff>619124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38CE8C-D3C4-4970-8378-74DDF3C1B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9525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2987299</xdr:colOff>
      <xdr:row>91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FD1BE4-7B4C-46CE-A380-DDBB1B24D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630150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266700</xdr:colOff>
      <xdr:row>83</xdr:row>
      <xdr:rowOff>9525</xdr:rowOff>
    </xdr:from>
    <xdr:to>
      <xdr:col>7</xdr:col>
      <xdr:colOff>104399</xdr:colOff>
      <xdr:row>91</xdr:row>
      <xdr:rowOff>100679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3997DA6-DEC3-490E-861D-C541E2ADE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86600" y="12639675"/>
          <a:ext cx="2980949" cy="1234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47625</xdr:rowOff>
    </xdr:from>
    <xdr:to>
      <xdr:col>1</xdr:col>
      <xdr:colOff>2112367</xdr:colOff>
      <xdr:row>0</xdr:row>
      <xdr:rowOff>571499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D8D11B-F34E-437B-B203-5347114D5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6300" y="47625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2</xdr:col>
      <xdr:colOff>263149</xdr:colOff>
      <xdr:row>22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65D858-95B6-490B-B5DF-FECAC06A9C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2657475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13</xdr:row>
      <xdr:rowOff>114300</xdr:rowOff>
    </xdr:from>
    <xdr:to>
      <xdr:col>7</xdr:col>
      <xdr:colOff>961649</xdr:colOff>
      <xdr:row>22</xdr:row>
      <xdr:rowOff>62579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E42C663-35A9-45C9-8E21-93971E1EA0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62650" y="2628900"/>
          <a:ext cx="2980949" cy="12341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0</xdr:row>
      <xdr:rowOff>95250</xdr:rowOff>
    </xdr:from>
    <xdr:to>
      <xdr:col>0</xdr:col>
      <xdr:colOff>1950442</xdr:colOff>
      <xdr:row>0</xdr:row>
      <xdr:rowOff>619124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01D817-CCF2-45DE-9499-7197A5E08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9525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2987299</xdr:colOff>
      <xdr:row>59</xdr:row>
      <xdr:rowOff>75279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C01F625-4733-47DB-9701-9819CF8A9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220200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51</xdr:row>
      <xdr:rowOff>85725</xdr:rowOff>
    </xdr:from>
    <xdr:to>
      <xdr:col>6</xdr:col>
      <xdr:colOff>1018799</xdr:colOff>
      <xdr:row>60</xdr:row>
      <xdr:rowOff>34004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1D3593-98FE-4367-B4A2-6E46F2268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77175" y="9305925"/>
          <a:ext cx="2980949" cy="12341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1133475</xdr:colOff>
      <xdr:row>0</xdr:row>
      <xdr:rowOff>171450</xdr:rowOff>
    </xdr:from>
    <xdr:to>
      <xdr:col>0</xdr:col>
      <xdr:colOff>2388592</xdr:colOff>
      <xdr:row>0</xdr:row>
      <xdr:rowOff>695324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D598EE1-7697-425D-9153-965FA836B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3475" y="171450"/>
          <a:ext cx="1255117" cy="523874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42</xdr:row>
      <xdr:rowOff>114300</xdr:rowOff>
    </xdr:from>
    <xdr:to>
      <xdr:col>0</xdr:col>
      <xdr:colOff>3101599</xdr:colOff>
      <xdr:row>51</xdr:row>
      <xdr:rowOff>46704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D65D7A-6932-427F-98EE-E4B07BFF1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7000875"/>
          <a:ext cx="2987299" cy="1218279"/>
        </a:xfrm>
        <a:prstGeom prst="rect">
          <a:avLst/>
        </a:prstGeom>
      </xdr:spPr>
    </xdr:pic>
    <xdr:clientData/>
  </xdr:twoCellAnchor>
  <xdr:twoCellAnchor editAs="oneCell">
    <xdr:from>
      <xdr:col>4</xdr:col>
      <xdr:colOff>247650</xdr:colOff>
      <xdr:row>42</xdr:row>
      <xdr:rowOff>28575</xdr:rowOff>
    </xdr:from>
    <xdr:to>
      <xdr:col>7</xdr:col>
      <xdr:colOff>85349</xdr:colOff>
      <xdr:row>50</xdr:row>
      <xdr:rowOff>119729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B2E8B39-E31A-4562-9F5D-2B7BB6B760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05750" y="6915150"/>
          <a:ext cx="2980949" cy="12341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workbookViewId="0">
      <selection activeCell="A82" sqref="A82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8.5" customHeight="1" x14ac:dyDescent="0.2">
      <c r="A1" s="29" t="s">
        <v>129</v>
      </c>
      <c r="B1" s="29"/>
      <c r="C1" s="29"/>
      <c r="D1" s="29"/>
      <c r="E1" s="29"/>
      <c r="F1" s="29"/>
      <c r="G1" s="30"/>
    </row>
    <row r="2" spans="1:8" x14ac:dyDescent="0.2">
      <c r="A2" s="34" t="s">
        <v>51</v>
      </c>
      <c r="B2" s="31" t="s">
        <v>57</v>
      </c>
      <c r="C2" s="29"/>
      <c r="D2" s="29"/>
      <c r="E2" s="29"/>
      <c r="F2" s="30"/>
      <c r="G2" s="32" t="s">
        <v>56</v>
      </c>
    </row>
    <row r="3" spans="1:8" ht="24.95" customHeight="1" x14ac:dyDescent="0.2">
      <c r="A3" s="35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3"/>
    </row>
    <row r="4" spans="1:8" x14ac:dyDescent="0.2">
      <c r="A4" s="36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8" x14ac:dyDescent="0.2">
      <c r="A5" s="20" t="s">
        <v>58</v>
      </c>
      <c r="B5" s="15">
        <f>SUM(B6:B12)</f>
        <v>9100871.4199999999</v>
      </c>
      <c r="C5" s="15">
        <f>SUM(C6:C12)</f>
        <v>396714.42</v>
      </c>
      <c r="D5" s="15">
        <f>B5+C5</f>
        <v>9497585.8399999999</v>
      </c>
      <c r="E5" s="15">
        <f>SUM(E6:E12)</f>
        <v>1897538.88</v>
      </c>
      <c r="F5" s="15">
        <f>SUM(F6:F12)</f>
        <v>1897538.88</v>
      </c>
      <c r="G5" s="15">
        <f>D5-E5</f>
        <v>7600046.96</v>
      </c>
    </row>
    <row r="6" spans="1:8" x14ac:dyDescent="0.2">
      <c r="A6" s="22" t="s">
        <v>62</v>
      </c>
      <c r="B6" s="6">
        <v>5203326.18</v>
      </c>
      <c r="C6" s="6">
        <v>392182.57</v>
      </c>
      <c r="D6" s="6">
        <f t="shared" ref="D6:D69" si="0">B6+C6</f>
        <v>5595508.75</v>
      </c>
      <c r="E6" s="6">
        <v>1286113.03</v>
      </c>
      <c r="F6" s="6">
        <v>1286113.03</v>
      </c>
      <c r="G6" s="6">
        <f t="shared" ref="G6:G69" si="1">D6-E6</f>
        <v>4309395.72</v>
      </c>
      <c r="H6" s="11">
        <v>1100</v>
      </c>
    </row>
    <row r="7" spans="1:8" x14ac:dyDescent="0.2">
      <c r="A7" s="22" t="s">
        <v>63</v>
      </c>
      <c r="B7" s="6">
        <v>95000</v>
      </c>
      <c r="C7" s="6">
        <v>0</v>
      </c>
      <c r="D7" s="6">
        <f t="shared" si="0"/>
        <v>95000</v>
      </c>
      <c r="E7" s="6">
        <v>35634.9</v>
      </c>
      <c r="F7" s="6">
        <v>35634.9</v>
      </c>
      <c r="G7" s="6">
        <f t="shared" si="1"/>
        <v>59365.1</v>
      </c>
      <c r="H7" s="11">
        <v>1200</v>
      </c>
    </row>
    <row r="8" spans="1:8" x14ac:dyDescent="0.2">
      <c r="A8" s="22" t="s">
        <v>64</v>
      </c>
      <c r="B8" s="6">
        <v>1287548.32</v>
      </c>
      <c r="C8" s="6">
        <v>1453.61</v>
      </c>
      <c r="D8" s="6">
        <f t="shared" si="0"/>
        <v>1289001.9300000002</v>
      </c>
      <c r="E8" s="6">
        <v>24474.62</v>
      </c>
      <c r="F8" s="6">
        <v>24474.62</v>
      </c>
      <c r="G8" s="6">
        <f t="shared" si="1"/>
        <v>1264527.31</v>
      </c>
      <c r="H8" s="11">
        <v>1300</v>
      </c>
    </row>
    <row r="9" spans="1:8" x14ac:dyDescent="0.2">
      <c r="A9" s="22" t="s">
        <v>33</v>
      </c>
      <c r="B9" s="6">
        <v>0</v>
      </c>
      <c r="C9" s="6">
        <v>0</v>
      </c>
      <c r="D9" s="6">
        <f t="shared" si="0"/>
        <v>0</v>
      </c>
      <c r="E9" s="6">
        <v>0</v>
      </c>
      <c r="F9" s="6">
        <v>0</v>
      </c>
      <c r="G9" s="6">
        <f t="shared" si="1"/>
        <v>0</v>
      </c>
      <c r="H9" s="11">
        <v>1400</v>
      </c>
    </row>
    <row r="10" spans="1:8" x14ac:dyDescent="0.2">
      <c r="A10" s="22" t="s">
        <v>65</v>
      </c>
      <c r="B10" s="6">
        <v>2514996.92</v>
      </c>
      <c r="C10" s="6">
        <v>3078.24</v>
      </c>
      <c r="D10" s="6">
        <f t="shared" si="0"/>
        <v>2518075.16</v>
      </c>
      <c r="E10" s="6">
        <v>551316.32999999996</v>
      </c>
      <c r="F10" s="6">
        <v>551316.32999999996</v>
      </c>
      <c r="G10" s="6">
        <f t="shared" si="1"/>
        <v>1966758.83</v>
      </c>
      <c r="H10" s="11">
        <v>1500</v>
      </c>
    </row>
    <row r="11" spans="1:8" x14ac:dyDescent="0.2">
      <c r="A11" s="22" t="s">
        <v>34</v>
      </c>
      <c r="B11" s="6">
        <v>0</v>
      </c>
      <c r="C11" s="6">
        <v>0</v>
      </c>
      <c r="D11" s="6">
        <f t="shared" si="0"/>
        <v>0</v>
      </c>
      <c r="E11" s="6">
        <v>0</v>
      </c>
      <c r="F11" s="6">
        <v>0</v>
      </c>
      <c r="G11" s="6">
        <f t="shared" si="1"/>
        <v>0</v>
      </c>
      <c r="H11" s="11">
        <v>1600</v>
      </c>
    </row>
    <row r="12" spans="1:8" x14ac:dyDescent="0.2">
      <c r="A12" s="22" t="s">
        <v>66</v>
      </c>
      <c r="B12" s="6">
        <v>0</v>
      </c>
      <c r="C12" s="6">
        <v>0</v>
      </c>
      <c r="D12" s="6">
        <f t="shared" si="0"/>
        <v>0</v>
      </c>
      <c r="E12" s="6">
        <v>0</v>
      </c>
      <c r="F12" s="6">
        <v>0</v>
      </c>
      <c r="G12" s="6">
        <f t="shared" si="1"/>
        <v>0</v>
      </c>
      <c r="H12" s="11">
        <v>1700</v>
      </c>
    </row>
    <row r="13" spans="1:8" x14ac:dyDescent="0.2">
      <c r="A13" s="20" t="s">
        <v>123</v>
      </c>
      <c r="B13" s="16">
        <f>SUM(B14:B22)</f>
        <v>953800</v>
      </c>
      <c r="C13" s="16">
        <f>SUM(C14:C22)</f>
        <v>223054.58</v>
      </c>
      <c r="D13" s="16">
        <f t="shared" si="0"/>
        <v>1176854.58</v>
      </c>
      <c r="E13" s="16">
        <f>SUM(E14:E22)</f>
        <v>191469.39</v>
      </c>
      <c r="F13" s="16">
        <f>SUM(F14:F22)</f>
        <v>191469.39</v>
      </c>
      <c r="G13" s="16">
        <f t="shared" si="1"/>
        <v>985385.19000000006</v>
      </c>
      <c r="H13" s="21">
        <v>0</v>
      </c>
    </row>
    <row r="14" spans="1:8" x14ac:dyDescent="0.2">
      <c r="A14" s="22" t="s">
        <v>67</v>
      </c>
      <c r="B14" s="6">
        <v>184200</v>
      </c>
      <c r="C14" s="6">
        <v>68900</v>
      </c>
      <c r="D14" s="6">
        <f t="shared" si="0"/>
        <v>253100</v>
      </c>
      <c r="E14" s="6">
        <v>38638.870000000003</v>
      </c>
      <c r="F14" s="6">
        <v>38638.870000000003</v>
      </c>
      <c r="G14" s="6">
        <f t="shared" si="1"/>
        <v>214461.13</v>
      </c>
      <c r="H14" s="11">
        <v>2100</v>
      </c>
    </row>
    <row r="15" spans="1:8" x14ac:dyDescent="0.2">
      <c r="A15" s="22" t="s">
        <v>68</v>
      </c>
      <c r="B15" s="6">
        <v>133000</v>
      </c>
      <c r="C15" s="6">
        <v>50000</v>
      </c>
      <c r="D15" s="6">
        <f t="shared" si="0"/>
        <v>183000</v>
      </c>
      <c r="E15" s="6">
        <v>29354.92</v>
      </c>
      <c r="F15" s="6">
        <v>29354.92</v>
      </c>
      <c r="G15" s="6">
        <f t="shared" si="1"/>
        <v>153645.08000000002</v>
      </c>
      <c r="H15" s="11">
        <v>2200</v>
      </c>
    </row>
    <row r="16" spans="1:8" x14ac:dyDescent="0.2">
      <c r="A16" s="22" t="s">
        <v>69</v>
      </c>
      <c r="B16" s="6">
        <v>16000</v>
      </c>
      <c r="C16" s="6">
        <v>4500</v>
      </c>
      <c r="D16" s="6">
        <f t="shared" si="0"/>
        <v>20500</v>
      </c>
      <c r="E16" s="6">
        <v>4300</v>
      </c>
      <c r="F16" s="6">
        <v>4300</v>
      </c>
      <c r="G16" s="6">
        <f t="shared" si="1"/>
        <v>16200</v>
      </c>
      <c r="H16" s="11">
        <v>2300</v>
      </c>
    </row>
    <row r="17" spans="1:8" x14ac:dyDescent="0.2">
      <c r="A17" s="22" t="s">
        <v>70</v>
      </c>
      <c r="B17" s="6">
        <v>67600</v>
      </c>
      <c r="C17" s="6">
        <v>57006</v>
      </c>
      <c r="D17" s="6">
        <f t="shared" si="0"/>
        <v>124606</v>
      </c>
      <c r="E17" s="6">
        <v>6261.41</v>
      </c>
      <c r="F17" s="6">
        <v>6261.41</v>
      </c>
      <c r="G17" s="6">
        <f t="shared" si="1"/>
        <v>118344.59</v>
      </c>
      <c r="H17" s="11">
        <v>2400</v>
      </c>
    </row>
    <row r="18" spans="1:8" x14ac:dyDescent="0.2">
      <c r="A18" s="22" t="s">
        <v>71</v>
      </c>
      <c r="B18" s="6">
        <v>52000</v>
      </c>
      <c r="C18" s="6">
        <v>8000</v>
      </c>
      <c r="D18" s="6">
        <f t="shared" si="0"/>
        <v>60000</v>
      </c>
      <c r="E18" s="6">
        <v>4575.46</v>
      </c>
      <c r="F18" s="6">
        <v>4575.46</v>
      </c>
      <c r="G18" s="6">
        <f t="shared" si="1"/>
        <v>55424.54</v>
      </c>
      <c r="H18" s="11">
        <v>2500</v>
      </c>
    </row>
    <row r="19" spans="1:8" x14ac:dyDescent="0.2">
      <c r="A19" s="22" t="s">
        <v>72</v>
      </c>
      <c r="B19" s="6">
        <v>374500</v>
      </c>
      <c r="C19" s="6">
        <v>2285.58</v>
      </c>
      <c r="D19" s="6">
        <f t="shared" si="0"/>
        <v>376785.58</v>
      </c>
      <c r="E19" s="6">
        <v>70433.73</v>
      </c>
      <c r="F19" s="6">
        <v>70433.73</v>
      </c>
      <c r="G19" s="6">
        <f t="shared" si="1"/>
        <v>306351.85000000003</v>
      </c>
      <c r="H19" s="11">
        <v>2600</v>
      </c>
    </row>
    <row r="20" spans="1:8" x14ac:dyDescent="0.2">
      <c r="A20" s="22" t="s">
        <v>73</v>
      </c>
      <c r="B20" s="6">
        <v>12000</v>
      </c>
      <c r="C20" s="6">
        <v>24500</v>
      </c>
      <c r="D20" s="6">
        <f t="shared" si="0"/>
        <v>36500</v>
      </c>
      <c r="E20" s="6">
        <v>13894</v>
      </c>
      <c r="F20" s="6">
        <v>13894</v>
      </c>
      <c r="G20" s="6">
        <f t="shared" si="1"/>
        <v>22606</v>
      </c>
      <c r="H20" s="11">
        <v>2700</v>
      </c>
    </row>
    <row r="21" spans="1:8" x14ac:dyDescent="0.2">
      <c r="A21" s="22" t="s">
        <v>74</v>
      </c>
      <c r="B21" s="6">
        <v>0</v>
      </c>
      <c r="C21" s="6">
        <v>0</v>
      </c>
      <c r="D21" s="6">
        <f t="shared" si="0"/>
        <v>0</v>
      </c>
      <c r="E21" s="6">
        <v>0</v>
      </c>
      <c r="F21" s="6">
        <v>0</v>
      </c>
      <c r="G21" s="6">
        <f t="shared" si="1"/>
        <v>0</v>
      </c>
      <c r="H21" s="11">
        <v>2800</v>
      </c>
    </row>
    <row r="22" spans="1:8" x14ac:dyDescent="0.2">
      <c r="A22" s="22" t="s">
        <v>75</v>
      </c>
      <c r="B22" s="6">
        <v>114500</v>
      </c>
      <c r="C22" s="6">
        <v>7863</v>
      </c>
      <c r="D22" s="6">
        <f t="shared" si="0"/>
        <v>122363</v>
      </c>
      <c r="E22" s="6">
        <v>24011</v>
      </c>
      <c r="F22" s="6">
        <v>24011</v>
      </c>
      <c r="G22" s="6">
        <f t="shared" si="1"/>
        <v>98352</v>
      </c>
      <c r="H22" s="11">
        <v>2900</v>
      </c>
    </row>
    <row r="23" spans="1:8" x14ac:dyDescent="0.2">
      <c r="A23" s="20" t="s">
        <v>59</v>
      </c>
      <c r="B23" s="16">
        <f>SUM(B24:B32)</f>
        <v>695063.5</v>
      </c>
      <c r="C23" s="16">
        <f>SUM(C24:C32)</f>
        <v>732316.08000000007</v>
      </c>
      <c r="D23" s="16">
        <f t="shared" si="0"/>
        <v>1427379.58</v>
      </c>
      <c r="E23" s="16">
        <f>SUM(E24:E32)</f>
        <v>604863.30000000005</v>
      </c>
      <c r="F23" s="16">
        <f>SUM(F24:F32)</f>
        <v>604863.30000000005</v>
      </c>
      <c r="G23" s="16">
        <f t="shared" si="1"/>
        <v>822516.28</v>
      </c>
      <c r="H23" s="21">
        <v>0</v>
      </c>
    </row>
    <row r="24" spans="1:8" x14ac:dyDescent="0.2">
      <c r="A24" s="22" t="s">
        <v>76</v>
      </c>
      <c r="B24" s="6">
        <v>96300</v>
      </c>
      <c r="C24" s="6">
        <v>0</v>
      </c>
      <c r="D24" s="6">
        <f t="shared" si="0"/>
        <v>96300</v>
      </c>
      <c r="E24" s="6">
        <v>16835</v>
      </c>
      <c r="F24" s="6">
        <v>16835</v>
      </c>
      <c r="G24" s="6">
        <f t="shared" si="1"/>
        <v>79465</v>
      </c>
      <c r="H24" s="11">
        <v>3100</v>
      </c>
    </row>
    <row r="25" spans="1:8" x14ac:dyDescent="0.2">
      <c r="A25" s="22" t="s">
        <v>77</v>
      </c>
      <c r="B25" s="6">
        <v>9000</v>
      </c>
      <c r="C25" s="6">
        <v>0</v>
      </c>
      <c r="D25" s="6">
        <f t="shared" si="0"/>
        <v>9000</v>
      </c>
      <c r="E25" s="6">
        <v>5614.75</v>
      </c>
      <c r="F25" s="6">
        <v>5614.75</v>
      </c>
      <c r="G25" s="6">
        <f t="shared" si="1"/>
        <v>3385.25</v>
      </c>
      <c r="H25" s="11">
        <v>3200</v>
      </c>
    </row>
    <row r="26" spans="1:8" x14ac:dyDescent="0.2">
      <c r="A26" s="22" t="s">
        <v>78</v>
      </c>
      <c r="B26" s="6">
        <v>68000</v>
      </c>
      <c r="C26" s="6">
        <v>0</v>
      </c>
      <c r="D26" s="6">
        <f t="shared" si="0"/>
        <v>68000</v>
      </c>
      <c r="E26" s="6">
        <v>0</v>
      </c>
      <c r="F26" s="6">
        <v>0</v>
      </c>
      <c r="G26" s="6">
        <f t="shared" si="1"/>
        <v>68000</v>
      </c>
      <c r="H26" s="11">
        <v>3300</v>
      </c>
    </row>
    <row r="27" spans="1:8" x14ac:dyDescent="0.2">
      <c r="A27" s="22" t="s">
        <v>79</v>
      </c>
      <c r="B27" s="6">
        <v>64000</v>
      </c>
      <c r="C27" s="6">
        <v>50000</v>
      </c>
      <c r="D27" s="6">
        <f t="shared" si="0"/>
        <v>114000</v>
      </c>
      <c r="E27" s="6">
        <v>54093.58</v>
      </c>
      <c r="F27" s="6">
        <v>54093.58</v>
      </c>
      <c r="G27" s="6">
        <f t="shared" si="1"/>
        <v>59906.42</v>
      </c>
      <c r="H27" s="11">
        <v>3400</v>
      </c>
    </row>
    <row r="28" spans="1:8" x14ac:dyDescent="0.2">
      <c r="A28" s="22" t="s">
        <v>80</v>
      </c>
      <c r="B28" s="6">
        <v>60936.56</v>
      </c>
      <c r="C28" s="6">
        <v>200000</v>
      </c>
      <c r="D28" s="6">
        <f t="shared" si="0"/>
        <v>260936.56</v>
      </c>
      <c r="E28" s="6">
        <v>19084.89</v>
      </c>
      <c r="F28" s="6">
        <v>19084.89</v>
      </c>
      <c r="G28" s="6">
        <f t="shared" si="1"/>
        <v>241851.66999999998</v>
      </c>
      <c r="H28" s="11">
        <v>3500</v>
      </c>
    </row>
    <row r="29" spans="1:8" x14ac:dyDescent="0.2">
      <c r="A29" s="22" t="s">
        <v>81</v>
      </c>
      <c r="B29" s="6">
        <v>23000</v>
      </c>
      <c r="C29" s="6">
        <v>0</v>
      </c>
      <c r="D29" s="6">
        <f t="shared" si="0"/>
        <v>23000</v>
      </c>
      <c r="E29" s="6">
        <v>1500</v>
      </c>
      <c r="F29" s="6">
        <v>1500</v>
      </c>
      <c r="G29" s="6">
        <f t="shared" si="1"/>
        <v>21500</v>
      </c>
      <c r="H29" s="11">
        <v>3600</v>
      </c>
    </row>
    <row r="30" spans="1:8" x14ac:dyDescent="0.2">
      <c r="A30" s="22" t="s">
        <v>82</v>
      </c>
      <c r="B30" s="6">
        <v>14500</v>
      </c>
      <c r="C30" s="6">
        <v>0</v>
      </c>
      <c r="D30" s="6">
        <f t="shared" si="0"/>
        <v>14500</v>
      </c>
      <c r="E30" s="6">
        <v>1444.22</v>
      </c>
      <c r="F30" s="6">
        <v>1444.22</v>
      </c>
      <c r="G30" s="6">
        <f t="shared" si="1"/>
        <v>13055.78</v>
      </c>
      <c r="H30" s="11">
        <v>3700</v>
      </c>
    </row>
    <row r="31" spans="1:8" x14ac:dyDescent="0.2">
      <c r="A31" s="22" t="s">
        <v>83</v>
      </c>
      <c r="B31" s="6">
        <v>136326.94</v>
      </c>
      <c r="C31" s="6">
        <v>62316.08</v>
      </c>
      <c r="D31" s="6">
        <f t="shared" si="0"/>
        <v>198643.02000000002</v>
      </c>
      <c r="E31" s="6">
        <v>39905.08</v>
      </c>
      <c r="F31" s="6">
        <v>39905.08</v>
      </c>
      <c r="G31" s="6">
        <f t="shared" si="1"/>
        <v>158737.94</v>
      </c>
      <c r="H31" s="11">
        <v>3800</v>
      </c>
    </row>
    <row r="32" spans="1:8" x14ac:dyDescent="0.2">
      <c r="A32" s="22" t="s">
        <v>18</v>
      </c>
      <c r="B32" s="6">
        <v>223000</v>
      </c>
      <c r="C32" s="6">
        <v>420000</v>
      </c>
      <c r="D32" s="6">
        <f t="shared" si="0"/>
        <v>643000</v>
      </c>
      <c r="E32" s="6">
        <v>466385.78</v>
      </c>
      <c r="F32" s="6">
        <v>466385.78</v>
      </c>
      <c r="G32" s="6">
        <f t="shared" si="1"/>
        <v>176614.21999999997</v>
      </c>
      <c r="H32" s="11">
        <v>3900</v>
      </c>
    </row>
    <row r="33" spans="1:8" x14ac:dyDescent="0.2">
      <c r="A33" s="20" t="s">
        <v>124</v>
      </c>
      <c r="B33" s="16">
        <f>SUM(B34:B42)</f>
        <v>765151.64</v>
      </c>
      <c r="C33" s="16">
        <f>SUM(C34:C42)</f>
        <v>80000</v>
      </c>
      <c r="D33" s="16">
        <f t="shared" si="0"/>
        <v>845151.64</v>
      </c>
      <c r="E33" s="16">
        <f>SUM(E34:E42)</f>
        <v>84341.93</v>
      </c>
      <c r="F33" s="16">
        <f>SUM(F34:F42)</f>
        <v>84341.93</v>
      </c>
      <c r="G33" s="16">
        <f t="shared" si="1"/>
        <v>760809.71</v>
      </c>
      <c r="H33" s="21">
        <v>0</v>
      </c>
    </row>
    <row r="34" spans="1:8" x14ac:dyDescent="0.2">
      <c r="A34" s="22" t="s">
        <v>84</v>
      </c>
      <c r="B34" s="6">
        <v>327000</v>
      </c>
      <c r="C34" s="6">
        <v>-11500</v>
      </c>
      <c r="D34" s="6">
        <f t="shared" si="0"/>
        <v>315500</v>
      </c>
      <c r="E34" s="6">
        <v>0</v>
      </c>
      <c r="F34" s="6">
        <v>0</v>
      </c>
      <c r="G34" s="6">
        <f t="shared" si="1"/>
        <v>315500</v>
      </c>
      <c r="H34" s="11">
        <v>4100</v>
      </c>
    </row>
    <row r="35" spans="1:8" x14ac:dyDescent="0.2">
      <c r="A35" s="22" t="s">
        <v>85</v>
      </c>
      <c r="B35" s="6">
        <v>0</v>
      </c>
      <c r="C35" s="6">
        <v>0</v>
      </c>
      <c r="D35" s="6">
        <f t="shared" si="0"/>
        <v>0</v>
      </c>
      <c r="E35" s="6">
        <v>0</v>
      </c>
      <c r="F35" s="6">
        <v>0</v>
      </c>
      <c r="G35" s="6">
        <f t="shared" si="1"/>
        <v>0</v>
      </c>
      <c r="H35" s="11">
        <v>4200</v>
      </c>
    </row>
    <row r="36" spans="1:8" x14ac:dyDescent="0.2">
      <c r="A36" s="22" t="s">
        <v>86</v>
      </c>
      <c r="B36" s="6">
        <v>0</v>
      </c>
      <c r="C36" s="6">
        <v>0</v>
      </c>
      <c r="D36" s="6">
        <f t="shared" si="0"/>
        <v>0</v>
      </c>
      <c r="E36" s="6">
        <v>0</v>
      </c>
      <c r="F36" s="6">
        <v>0</v>
      </c>
      <c r="G36" s="6">
        <f t="shared" si="1"/>
        <v>0</v>
      </c>
      <c r="H36" s="11">
        <v>4300</v>
      </c>
    </row>
    <row r="37" spans="1:8" x14ac:dyDescent="0.2">
      <c r="A37" s="22" t="s">
        <v>87</v>
      </c>
      <c r="B37" s="6">
        <v>182000</v>
      </c>
      <c r="C37" s="6">
        <v>91500</v>
      </c>
      <c r="D37" s="6">
        <f t="shared" si="0"/>
        <v>273500</v>
      </c>
      <c r="E37" s="6">
        <v>28252.61</v>
      </c>
      <c r="F37" s="6">
        <v>28252.61</v>
      </c>
      <c r="G37" s="6">
        <f t="shared" si="1"/>
        <v>245247.39</v>
      </c>
      <c r="H37" s="11">
        <v>4400</v>
      </c>
    </row>
    <row r="38" spans="1:8" x14ac:dyDescent="0.2">
      <c r="A38" s="22" t="s">
        <v>39</v>
      </c>
      <c r="B38" s="6">
        <v>256151.64</v>
      </c>
      <c r="C38" s="6">
        <v>0</v>
      </c>
      <c r="D38" s="6">
        <f t="shared" si="0"/>
        <v>256151.64</v>
      </c>
      <c r="E38" s="6">
        <v>56089.32</v>
      </c>
      <c r="F38" s="6">
        <v>56089.32</v>
      </c>
      <c r="G38" s="6">
        <f t="shared" si="1"/>
        <v>200062.32</v>
      </c>
      <c r="H38" s="11">
        <v>4500</v>
      </c>
    </row>
    <row r="39" spans="1:8" x14ac:dyDescent="0.2">
      <c r="A39" s="22" t="s">
        <v>88</v>
      </c>
      <c r="B39" s="6">
        <v>0</v>
      </c>
      <c r="C39" s="6">
        <v>0</v>
      </c>
      <c r="D39" s="6">
        <f t="shared" si="0"/>
        <v>0</v>
      </c>
      <c r="E39" s="6">
        <v>0</v>
      </c>
      <c r="F39" s="6">
        <v>0</v>
      </c>
      <c r="G39" s="6">
        <f t="shared" si="1"/>
        <v>0</v>
      </c>
      <c r="H39" s="11">
        <v>4600</v>
      </c>
    </row>
    <row r="40" spans="1:8" x14ac:dyDescent="0.2">
      <c r="A40" s="22" t="s">
        <v>89</v>
      </c>
      <c r="B40" s="6">
        <v>0</v>
      </c>
      <c r="C40" s="6">
        <v>0</v>
      </c>
      <c r="D40" s="6">
        <f t="shared" si="0"/>
        <v>0</v>
      </c>
      <c r="E40" s="6">
        <v>0</v>
      </c>
      <c r="F40" s="6">
        <v>0</v>
      </c>
      <c r="G40" s="6">
        <f t="shared" si="1"/>
        <v>0</v>
      </c>
      <c r="H40" s="11">
        <v>4700</v>
      </c>
    </row>
    <row r="41" spans="1:8" x14ac:dyDescent="0.2">
      <c r="A41" s="22" t="s">
        <v>35</v>
      </c>
      <c r="B41" s="6">
        <v>0</v>
      </c>
      <c r="C41" s="6">
        <v>0</v>
      </c>
      <c r="D41" s="6">
        <f t="shared" si="0"/>
        <v>0</v>
      </c>
      <c r="E41" s="6">
        <v>0</v>
      </c>
      <c r="F41" s="6">
        <v>0</v>
      </c>
      <c r="G41" s="6">
        <f t="shared" si="1"/>
        <v>0</v>
      </c>
      <c r="H41" s="11">
        <v>4800</v>
      </c>
    </row>
    <row r="42" spans="1:8" x14ac:dyDescent="0.2">
      <c r="A42" s="22" t="s">
        <v>90</v>
      </c>
      <c r="B42" s="6">
        <v>0</v>
      </c>
      <c r="C42" s="6">
        <v>0</v>
      </c>
      <c r="D42" s="6">
        <f t="shared" si="0"/>
        <v>0</v>
      </c>
      <c r="E42" s="6">
        <v>0</v>
      </c>
      <c r="F42" s="6">
        <v>0</v>
      </c>
      <c r="G42" s="6">
        <f t="shared" si="1"/>
        <v>0</v>
      </c>
      <c r="H42" s="11">
        <v>4900</v>
      </c>
    </row>
    <row r="43" spans="1:8" x14ac:dyDescent="0.2">
      <c r="A43" s="20" t="s">
        <v>125</v>
      </c>
      <c r="B43" s="16">
        <f>SUM(B44:B52)</f>
        <v>35000</v>
      </c>
      <c r="C43" s="16">
        <f>SUM(C44:C52)</f>
        <v>46100</v>
      </c>
      <c r="D43" s="16">
        <f t="shared" si="0"/>
        <v>81100</v>
      </c>
      <c r="E43" s="16">
        <f>SUM(E44:E52)</f>
        <v>45574</v>
      </c>
      <c r="F43" s="16">
        <f>SUM(F44:F52)</f>
        <v>45574</v>
      </c>
      <c r="G43" s="16">
        <f t="shared" si="1"/>
        <v>35526</v>
      </c>
      <c r="H43" s="21">
        <v>0</v>
      </c>
    </row>
    <row r="44" spans="1:8" x14ac:dyDescent="0.2">
      <c r="A44" s="5" t="s">
        <v>91</v>
      </c>
      <c r="B44" s="6">
        <v>35000</v>
      </c>
      <c r="C44" s="6">
        <v>46100</v>
      </c>
      <c r="D44" s="6">
        <f t="shared" si="0"/>
        <v>81100</v>
      </c>
      <c r="E44" s="6">
        <v>45574</v>
      </c>
      <c r="F44" s="6">
        <v>45574</v>
      </c>
      <c r="G44" s="6">
        <f t="shared" si="1"/>
        <v>35526</v>
      </c>
      <c r="H44" s="11">
        <v>5100</v>
      </c>
    </row>
    <row r="45" spans="1:8" x14ac:dyDescent="0.2">
      <c r="A45" s="22" t="s">
        <v>92</v>
      </c>
      <c r="B45" s="6">
        <v>0</v>
      </c>
      <c r="C45" s="6">
        <v>0</v>
      </c>
      <c r="D45" s="6">
        <f t="shared" si="0"/>
        <v>0</v>
      </c>
      <c r="E45" s="6">
        <v>0</v>
      </c>
      <c r="F45" s="6">
        <v>0</v>
      </c>
      <c r="G45" s="6">
        <f t="shared" si="1"/>
        <v>0</v>
      </c>
      <c r="H45" s="11">
        <v>5200</v>
      </c>
    </row>
    <row r="46" spans="1:8" x14ac:dyDescent="0.2">
      <c r="A46" s="22" t="s">
        <v>93</v>
      </c>
      <c r="B46" s="6">
        <v>0</v>
      </c>
      <c r="C46" s="6">
        <v>0</v>
      </c>
      <c r="D46" s="6">
        <f t="shared" si="0"/>
        <v>0</v>
      </c>
      <c r="E46" s="6">
        <v>0</v>
      </c>
      <c r="F46" s="6">
        <v>0</v>
      </c>
      <c r="G46" s="6">
        <f t="shared" si="1"/>
        <v>0</v>
      </c>
      <c r="H46" s="11">
        <v>5300</v>
      </c>
    </row>
    <row r="47" spans="1:8" x14ac:dyDescent="0.2">
      <c r="A47" s="22" t="s">
        <v>94</v>
      </c>
      <c r="B47" s="6">
        <v>0</v>
      </c>
      <c r="C47" s="6">
        <v>0</v>
      </c>
      <c r="D47" s="6">
        <f t="shared" si="0"/>
        <v>0</v>
      </c>
      <c r="E47" s="6">
        <v>0</v>
      </c>
      <c r="F47" s="6">
        <v>0</v>
      </c>
      <c r="G47" s="6">
        <f t="shared" si="1"/>
        <v>0</v>
      </c>
      <c r="H47" s="11">
        <v>5400</v>
      </c>
    </row>
    <row r="48" spans="1:8" x14ac:dyDescent="0.2">
      <c r="A48" s="22" t="s">
        <v>95</v>
      </c>
      <c r="B48" s="6">
        <v>0</v>
      </c>
      <c r="C48" s="6">
        <v>0</v>
      </c>
      <c r="D48" s="6">
        <f t="shared" si="0"/>
        <v>0</v>
      </c>
      <c r="E48" s="6">
        <v>0</v>
      </c>
      <c r="F48" s="6">
        <v>0</v>
      </c>
      <c r="G48" s="6">
        <f t="shared" si="1"/>
        <v>0</v>
      </c>
      <c r="H48" s="11">
        <v>5500</v>
      </c>
    </row>
    <row r="49" spans="1:8" x14ac:dyDescent="0.2">
      <c r="A49" s="22" t="s">
        <v>96</v>
      </c>
      <c r="B49" s="6">
        <v>0</v>
      </c>
      <c r="C49" s="6">
        <v>0</v>
      </c>
      <c r="D49" s="6">
        <f t="shared" si="0"/>
        <v>0</v>
      </c>
      <c r="E49" s="6">
        <v>0</v>
      </c>
      <c r="F49" s="6">
        <v>0</v>
      </c>
      <c r="G49" s="6">
        <f t="shared" si="1"/>
        <v>0</v>
      </c>
      <c r="H49" s="11">
        <v>5600</v>
      </c>
    </row>
    <row r="50" spans="1:8" x14ac:dyDescent="0.2">
      <c r="A50" s="22" t="s">
        <v>97</v>
      </c>
      <c r="B50" s="6">
        <v>0</v>
      </c>
      <c r="C50" s="6">
        <v>0</v>
      </c>
      <c r="D50" s="6">
        <f t="shared" si="0"/>
        <v>0</v>
      </c>
      <c r="E50" s="6">
        <v>0</v>
      </c>
      <c r="F50" s="6">
        <v>0</v>
      </c>
      <c r="G50" s="6">
        <f t="shared" si="1"/>
        <v>0</v>
      </c>
      <c r="H50" s="11">
        <v>5700</v>
      </c>
    </row>
    <row r="51" spans="1:8" x14ac:dyDescent="0.2">
      <c r="A51" s="22" t="s">
        <v>98</v>
      </c>
      <c r="B51" s="6">
        <v>0</v>
      </c>
      <c r="C51" s="6">
        <v>0</v>
      </c>
      <c r="D51" s="6">
        <f t="shared" si="0"/>
        <v>0</v>
      </c>
      <c r="E51" s="6">
        <v>0</v>
      </c>
      <c r="F51" s="6">
        <v>0</v>
      </c>
      <c r="G51" s="6">
        <f t="shared" si="1"/>
        <v>0</v>
      </c>
      <c r="H51" s="11">
        <v>5800</v>
      </c>
    </row>
    <row r="52" spans="1:8" x14ac:dyDescent="0.2">
      <c r="A52" s="22" t="s">
        <v>99</v>
      </c>
      <c r="B52" s="6">
        <v>0</v>
      </c>
      <c r="C52" s="6">
        <v>0</v>
      </c>
      <c r="D52" s="6">
        <f t="shared" si="0"/>
        <v>0</v>
      </c>
      <c r="E52" s="6">
        <v>0</v>
      </c>
      <c r="F52" s="6">
        <v>0</v>
      </c>
      <c r="G52" s="6">
        <f t="shared" si="1"/>
        <v>0</v>
      </c>
      <c r="H52" s="11">
        <v>5900</v>
      </c>
    </row>
    <row r="53" spans="1:8" x14ac:dyDescent="0.2">
      <c r="A53" s="20" t="s">
        <v>60</v>
      </c>
      <c r="B53" s="16">
        <f>SUM(B54:B56)</f>
        <v>0</v>
      </c>
      <c r="C53" s="16">
        <f>SUM(C54:C56)</f>
        <v>0</v>
      </c>
      <c r="D53" s="16">
        <f t="shared" si="0"/>
        <v>0</v>
      </c>
      <c r="E53" s="16">
        <f>SUM(E54:E56)</f>
        <v>0</v>
      </c>
      <c r="F53" s="16">
        <f>SUM(F54:F56)</f>
        <v>0</v>
      </c>
      <c r="G53" s="16">
        <f t="shared" si="1"/>
        <v>0</v>
      </c>
      <c r="H53" s="21">
        <v>0</v>
      </c>
    </row>
    <row r="54" spans="1:8" x14ac:dyDescent="0.2">
      <c r="A54" s="22" t="s">
        <v>100</v>
      </c>
      <c r="B54" s="6">
        <v>0</v>
      </c>
      <c r="C54" s="6">
        <v>0</v>
      </c>
      <c r="D54" s="6">
        <f t="shared" si="0"/>
        <v>0</v>
      </c>
      <c r="E54" s="6">
        <v>0</v>
      </c>
      <c r="F54" s="6">
        <v>0</v>
      </c>
      <c r="G54" s="6">
        <f t="shared" si="1"/>
        <v>0</v>
      </c>
      <c r="H54" s="11">
        <v>6100</v>
      </c>
    </row>
    <row r="55" spans="1:8" x14ac:dyDescent="0.2">
      <c r="A55" s="22" t="s">
        <v>101</v>
      </c>
      <c r="B55" s="6">
        <v>0</v>
      </c>
      <c r="C55" s="6">
        <v>0</v>
      </c>
      <c r="D55" s="6">
        <f t="shared" si="0"/>
        <v>0</v>
      </c>
      <c r="E55" s="6">
        <v>0</v>
      </c>
      <c r="F55" s="6">
        <v>0</v>
      </c>
      <c r="G55" s="6">
        <f t="shared" si="1"/>
        <v>0</v>
      </c>
      <c r="H55" s="11">
        <v>6200</v>
      </c>
    </row>
    <row r="56" spans="1:8" x14ac:dyDescent="0.2">
      <c r="A56" s="22" t="s">
        <v>102</v>
      </c>
      <c r="B56" s="6">
        <v>0</v>
      </c>
      <c r="C56" s="6">
        <v>0</v>
      </c>
      <c r="D56" s="6">
        <f t="shared" si="0"/>
        <v>0</v>
      </c>
      <c r="E56" s="6">
        <v>0</v>
      </c>
      <c r="F56" s="6">
        <v>0</v>
      </c>
      <c r="G56" s="6">
        <f t="shared" si="1"/>
        <v>0</v>
      </c>
      <c r="H56" s="11">
        <v>6300</v>
      </c>
    </row>
    <row r="57" spans="1:8" x14ac:dyDescent="0.2">
      <c r="A57" s="20" t="s">
        <v>126</v>
      </c>
      <c r="B57" s="16">
        <f>SUM(B58:B64)</f>
        <v>0</v>
      </c>
      <c r="C57" s="16">
        <f>SUM(C58:C64)</f>
        <v>0</v>
      </c>
      <c r="D57" s="16">
        <f t="shared" si="0"/>
        <v>0</v>
      </c>
      <c r="E57" s="16">
        <f>SUM(E58:E64)</f>
        <v>0</v>
      </c>
      <c r="F57" s="16">
        <f>SUM(F58:F64)</f>
        <v>0</v>
      </c>
      <c r="G57" s="16">
        <f t="shared" si="1"/>
        <v>0</v>
      </c>
      <c r="H57" s="21">
        <v>0</v>
      </c>
    </row>
    <row r="58" spans="1:8" x14ac:dyDescent="0.2">
      <c r="A58" s="22" t="s">
        <v>103</v>
      </c>
      <c r="B58" s="6">
        <v>0</v>
      </c>
      <c r="C58" s="6">
        <v>0</v>
      </c>
      <c r="D58" s="6">
        <f t="shared" si="0"/>
        <v>0</v>
      </c>
      <c r="E58" s="6">
        <v>0</v>
      </c>
      <c r="F58" s="6">
        <v>0</v>
      </c>
      <c r="G58" s="6">
        <f t="shared" si="1"/>
        <v>0</v>
      </c>
      <c r="H58" s="11">
        <v>7100</v>
      </c>
    </row>
    <row r="59" spans="1:8" x14ac:dyDescent="0.2">
      <c r="A59" s="22" t="s">
        <v>104</v>
      </c>
      <c r="B59" s="6">
        <v>0</v>
      </c>
      <c r="C59" s="6">
        <v>0</v>
      </c>
      <c r="D59" s="6">
        <f t="shared" si="0"/>
        <v>0</v>
      </c>
      <c r="E59" s="6">
        <v>0</v>
      </c>
      <c r="F59" s="6">
        <v>0</v>
      </c>
      <c r="G59" s="6">
        <f t="shared" si="1"/>
        <v>0</v>
      </c>
      <c r="H59" s="11">
        <v>7200</v>
      </c>
    </row>
    <row r="60" spans="1:8" x14ac:dyDescent="0.2">
      <c r="A60" s="22" t="s">
        <v>105</v>
      </c>
      <c r="B60" s="6">
        <v>0</v>
      </c>
      <c r="C60" s="6">
        <v>0</v>
      </c>
      <c r="D60" s="6">
        <f t="shared" si="0"/>
        <v>0</v>
      </c>
      <c r="E60" s="6">
        <v>0</v>
      </c>
      <c r="F60" s="6">
        <v>0</v>
      </c>
      <c r="G60" s="6">
        <f t="shared" si="1"/>
        <v>0</v>
      </c>
      <c r="H60" s="11">
        <v>7300</v>
      </c>
    </row>
    <row r="61" spans="1:8" x14ac:dyDescent="0.2">
      <c r="A61" s="22" t="s">
        <v>106</v>
      </c>
      <c r="B61" s="6">
        <v>0</v>
      </c>
      <c r="C61" s="6">
        <v>0</v>
      </c>
      <c r="D61" s="6">
        <f t="shared" si="0"/>
        <v>0</v>
      </c>
      <c r="E61" s="6">
        <v>0</v>
      </c>
      <c r="F61" s="6">
        <v>0</v>
      </c>
      <c r="G61" s="6">
        <f t="shared" si="1"/>
        <v>0</v>
      </c>
      <c r="H61" s="11">
        <v>7400</v>
      </c>
    </row>
    <row r="62" spans="1:8" x14ac:dyDescent="0.2">
      <c r="A62" s="22" t="s">
        <v>107</v>
      </c>
      <c r="B62" s="6">
        <v>0</v>
      </c>
      <c r="C62" s="6">
        <v>0</v>
      </c>
      <c r="D62" s="6">
        <f t="shared" si="0"/>
        <v>0</v>
      </c>
      <c r="E62" s="6">
        <v>0</v>
      </c>
      <c r="F62" s="6">
        <v>0</v>
      </c>
      <c r="G62" s="6">
        <f t="shared" si="1"/>
        <v>0</v>
      </c>
      <c r="H62" s="11">
        <v>7500</v>
      </c>
    </row>
    <row r="63" spans="1:8" x14ac:dyDescent="0.2">
      <c r="A63" s="22" t="s">
        <v>108</v>
      </c>
      <c r="B63" s="6">
        <v>0</v>
      </c>
      <c r="C63" s="6">
        <v>0</v>
      </c>
      <c r="D63" s="6">
        <f t="shared" si="0"/>
        <v>0</v>
      </c>
      <c r="E63" s="6">
        <v>0</v>
      </c>
      <c r="F63" s="6">
        <v>0</v>
      </c>
      <c r="G63" s="6">
        <f t="shared" si="1"/>
        <v>0</v>
      </c>
      <c r="H63" s="11">
        <v>7600</v>
      </c>
    </row>
    <row r="64" spans="1:8" x14ac:dyDescent="0.2">
      <c r="A64" s="22" t="s">
        <v>109</v>
      </c>
      <c r="B64" s="6">
        <v>0</v>
      </c>
      <c r="C64" s="6">
        <v>0</v>
      </c>
      <c r="D64" s="6">
        <f t="shared" si="0"/>
        <v>0</v>
      </c>
      <c r="E64" s="6">
        <v>0</v>
      </c>
      <c r="F64" s="6">
        <v>0</v>
      </c>
      <c r="G64" s="6">
        <f t="shared" si="1"/>
        <v>0</v>
      </c>
      <c r="H64" s="11">
        <v>7900</v>
      </c>
    </row>
    <row r="65" spans="1:8" x14ac:dyDescent="0.2">
      <c r="A65" s="20" t="s">
        <v>127</v>
      </c>
      <c r="B65" s="16">
        <f>SUM(B66:B68)</f>
        <v>0</v>
      </c>
      <c r="C65" s="16">
        <f>SUM(C66:C68)</f>
        <v>0</v>
      </c>
      <c r="D65" s="16">
        <f t="shared" si="0"/>
        <v>0</v>
      </c>
      <c r="E65" s="16">
        <f>SUM(E66:E68)</f>
        <v>0</v>
      </c>
      <c r="F65" s="16">
        <f>SUM(F66:F68)</f>
        <v>0</v>
      </c>
      <c r="G65" s="16">
        <f t="shared" si="1"/>
        <v>0</v>
      </c>
      <c r="H65" s="21">
        <v>0</v>
      </c>
    </row>
    <row r="66" spans="1:8" x14ac:dyDescent="0.2">
      <c r="A66" s="22" t="s">
        <v>36</v>
      </c>
      <c r="B66" s="6">
        <v>0</v>
      </c>
      <c r="C66" s="6">
        <v>0</v>
      </c>
      <c r="D66" s="6">
        <f t="shared" si="0"/>
        <v>0</v>
      </c>
      <c r="E66" s="6">
        <v>0</v>
      </c>
      <c r="F66" s="6">
        <v>0</v>
      </c>
      <c r="G66" s="6">
        <f t="shared" si="1"/>
        <v>0</v>
      </c>
      <c r="H66" s="11">
        <v>8100</v>
      </c>
    </row>
    <row r="67" spans="1:8" x14ac:dyDescent="0.2">
      <c r="A67" s="22" t="s">
        <v>37</v>
      </c>
      <c r="B67" s="6">
        <v>0</v>
      </c>
      <c r="C67" s="6">
        <v>0</v>
      </c>
      <c r="D67" s="6">
        <f t="shared" si="0"/>
        <v>0</v>
      </c>
      <c r="E67" s="6">
        <v>0</v>
      </c>
      <c r="F67" s="6">
        <v>0</v>
      </c>
      <c r="G67" s="6">
        <f t="shared" si="1"/>
        <v>0</v>
      </c>
      <c r="H67" s="11">
        <v>8300</v>
      </c>
    </row>
    <row r="68" spans="1:8" x14ac:dyDescent="0.2">
      <c r="A68" s="22" t="s">
        <v>38</v>
      </c>
      <c r="B68" s="6">
        <v>0</v>
      </c>
      <c r="C68" s="6">
        <v>0</v>
      </c>
      <c r="D68" s="6">
        <f t="shared" si="0"/>
        <v>0</v>
      </c>
      <c r="E68" s="6">
        <v>0</v>
      </c>
      <c r="F68" s="6">
        <v>0</v>
      </c>
      <c r="G68" s="6">
        <f t="shared" si="1"/>
        <v>0</v>
      </c>
      <c r="H68" s="11">
        <v>8500</v>
      </c>
    </row>
    <row r="69" spans="1:8" x14ac:dyDescent="0.2">
      <c r="A69" s="20" t="s">
        <v>61</v>
      </c>
      <c r="B69" s="16">
        <f>SUM(B70:B76)</f>
        <v>0</v>
      </c>
      <c r="C69" s="16">
        <f>SUM(C70:C76)</f>
        <v>0</v>
      </c>
      <c r="D69" s="16">
        <f t="shared" si="0"/>
        <v>0</v>
      </c>
      <c r="E69" s="16">
        <f>SUM(E70:E76)</f>
        <v>0</v>
      </c>
      <c r="F69" s="16">
        <f>SUM(F70:F76)</f>
        <v>0</v>
      </c>
      <c r="G69" s="16">
        <f t="shared" si="1"/>
        <v>0</v>
      </c>
      <c r="H69" s="21">
        <v>0</v>
      </c>
    </row>
    <row r="70" spans="1:8" x14ac:dyDescent="0.2">
      <c r="A70" s="22" t="s">
        <v>110</v>
      </c>
      <c r="B70" s="6">
        <v>0</v>
      </c>
      <c r="C70" s="6">
        <v>0</v>
      </c>
      <c r="D70" s="6">
        <f t="shared" ref="D70:D76" si="2">B70+C70</f>
        <v>0</v>
      </c>
      <c r="E70" s="6">
        <v>0</v>
      </c>
      <c r="F70" s="6">
        <v>0</v>
      </c>
      <c r="G70" s="6">
        <f t="shared" ref="G70:G76" si="3">D70-E70</f>
        <v>0</v>
      </c>
      <c r="H70" s="11">
        <v>9100</v>
      </c>
    </row>
    <row r="71" spans="1:8" x14ac:dyDescent="0.2">
      <c r="A71" s="22" t="s">
        <v>111</v>
      </c>
      <c r="B71" s="6">
        <v>0</v>
      </c>
      <c r="C71" s="6">
        <v>0</v>
      </c>
      <c r="D71" s="6">
        <f t="shared" si="2"/>
        <v>0</v>
      </c>
      <c r="E71" s="6">
        <v>0</v>
      </c>
      <c r="F71" s="6">
        <v>0</v>
      </c>
      <c r="G71" s="6">
        <f t="shared" si="3"/>
        <v>0</v>
      </c>
      <c r="H71" s="11">
        <v>9200</v>
      </c>
    </row>
    <row r="72" spans="1:8" x14ac:dyDescent="0.2">
      <c r="A72" s="22" t="s">
        <v>112</v>
      </c>
      <c r="B72" s="6">
        <v>0</v>
      </c>
      <c r="C72" s="6">
        <v>0</v>
      </c>
      <c r="D72" s="6">
        <f t="shared" si="2"/>
        <v>0</v>
      </c>
      <c r="E72" s="6">
        <v>0</v>
      </c>
      <c r="F72" s="6">
        <v>0</v>
      </c>
      <c r="G72" s="6">
        <f t="shared" si="3"/>
        <v>0</v>
      </c>
      <c r="H72" s="11">
        <v>9300</v>
      </c>
    </row>
    <row r="73" spans="1:8" x14ac:dyDescent="0.2">
      <c r="A73" s="22" t="s">
        <v>113</v>
      </c>
      <c r="B73" s="6">
        <v>0</v>
      </c>
      <c r="C73" s="6">
        <v>0</v>
      </c>
      <c r="D73" s="6">
        <f t="shared" si="2"/>
        <v>0</v>
      </c>
      <c r="E73" s="6">
        <v>0</v>
      </c>
      <c r="F73" s="6">
        <v>0</v>
      </c>
      <c r="G73" s="6">
        <f t="shared" si="3"/>
        <v>0</v>
      </c>
      <c r="H73" s="11">
        <v>9400</v>
      </c>
    </row>
    <row r="74" spans="1:8" x14ac:dyDescent="0.2">
      <c r="A74" s="22" t="s">
        <v>114</v>
      </c>
      <c r="B74" s="6">
        <v>0</v>
      </c>
      <c r="C74" s="6">
        <v>0</v>
      </c>
      <c r="D74" s="6">
        <f t="shared" si="2"/>
        <v>0</v>
      </c>
      <c r="E74" s="6">
        <v>0</v>
      </c>
      <c r="F74" s="6">
        <v>0</v>
      </c>
      <c r="G74" s="6">
        <f t="shared" si="3"/>
        <v>0</v>
      </c>
      <c r="H74" s="11">
        <v>9500</v>
      </c>
    </row>
    <row r="75" spans="1:8" x14ac:dyDescent="0.2">
      <c r="A75" s="22" t="s">
        <v>115</v>
      </c>
      <c r="B75" s="6">
        <v>0</v>
      </c>
      <c r="C75" s="6">
        <v>0</v>
      </c>
      <c r="D75" s="6">
        <f t="shared" si="2"/>
        <v>0</v>
      </c>
      <c r="E75" s="6">
        <v>0</v>
      </c>
      <c r="F75" s="6">
        <v>0</v>
      </c>
      <c r="G75" s="6">
        <f t="shared" si="3"/>
        <v>0</v>
      </c>
      <c r="H75" s="11">
        <v>9600</v>
      </c>
    </row>
    <row r="76" spans="1:8" x14ac:dyDescent="0.2">
      <c r="A76" s="23" t="s">
        <v>116</v>
      </c>
      <c r="B76" s="17">
        <v>0</v>
      </c>
      <c r="C76" s="17">
        <v>0</v>
      </c>
      <c r="D76" s="17">
        <f t="shared" si="2"/>
        <v>0</v>
      </c>
      <c r="E76" s="17">
        <v>0</v>
      </c>
      <c r="F76" s="17">
        <v>0</v>
      </c>
      <c r="G76" s="17">
        <f t="shared" si="3"/>
        <v>0</v>
      </c>
      <c r="H76" s="11">
        <v>9900</v>
      </c>
    </row>
    <row r="77" spans="1:8" x14ac:dyDescent="0.2">
      <c r="A77" s="12" t="s">
        <v>50</v>
      </c>
      <c r="B77" s="18">
        <f t="shared" ref="B77:G77" si="4">SUM(B5+B13+B23+B33+B43+B53+B57+B65+B69)</f>
        <v>11549886.560000001</v>
      </c>
      <c r="C77" s="18">
        <f t="shared" si="4"/>
        <v>1478185.08</v>
      </c>
      <c r="D77" s="18">
        <f t="shared" si="4"/>
        <v>13028071.640000001</v>
      </c>
      <c r="E77" s="18">
        <f t="shared" si="4"/>
        <v>2823787.5000000005</v>
      </c>
      <c r="F77" s="18">
        <f t="shared" si="4"/>
        <v>2823787.5000000005</v>
      </c>
      <c r="G77" s="18">
        <f t="shared" si="4"/>
        <v>10204284.140000001</v>
      </c>
    </row>
    <row r="79" spans="1:8" x14ac:dyDescent="0.2">
      <c r="A79" s="1" t="s">
        <v>120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"/>
  <sheetViews>
    <sheetView showGridLines="0" zoomScaleNormal="100" workbookViewId="0">
      <selection activeCell="F19" sqref="F19"/>
    </sheetView>
  </sheetViews>
  <sheetFormatPr baseColWidth="10" defaultColWidth="12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1" t="s">
        <v>130</v>
      </c>
      <c r="B1" s="29"/>
      <c r="C1" s="29"/>
      <c r="D1" s="29"/>
      <c r="E1" s="29"/>
      <c r="F1" s="29"/>
      <c r="G1" s="29"/>
      <c r="H1" s="30"/>
    </row>
    <row r="2" spans="1:8" x14ac:dyDescent="0.2">
      <c r="A2" s="37" t="s">
        <v>51</v>
      </c>
      <c r="B2" s="34"/>
      <c r="C2" s="31" t="s">
        <v>57</v>
      </c>
      <c r="D2" s="29"/>
      <c r="E2" s="29"/>
      <c r="F2" s="29"/>
      <c r="G2" s="30"/>
      <c r="H2" s="32" t="s">
        <v>56</v>
      </c>
    </row>
    <row r="3" spans="1:8" ht="24.95" customHeight="1" x14ac:dyDescent="0.2">
      <c r="A3" s="38"/>
      <c r="B3" s="35"/>
      <c r="C3" s="3" t="s">
        <v>52</v>
      </c>
      <c r="D3" s="3" t="s">
        <v>117</v>
      </c>
      <c r="E3" s="3" t="s">
        <v>53</v>
      </c>
      <c r="F3" s="3" t="s">
        <v>54</v>
      </c>
      <c r="G3" s="3" t="s">
        <v>55</v>
      </c>
      <c r="H3" s="33"/>
    </row>
    <row r="4" spans="1:8" x14ac:dyDescent="0.2">
      <c r="A4" s="39"/>
      <c r="B4" s="36"/>
      <c r="C4" s="4">
        <v>1</v>
      </c>
      <c r="D4" s="4">
        <v>2</v>
      </c>
      <c r="E4" s="4" t="s">
        <v>118</v>
      </c>
      <c r="F4" s="4">
        <v>4</v>
      </c>
      <c r="G4" s="4">
        <v>5</v>
      </c>
      <c r="H4" s="4" t="s">
        <v>119</v>
      </c>
    </row>
    <row r="5" spans="1:8" x14ac:dyDescent="0.2">
      <c r="A5" s="2"/>
      <c r="B5" s="7" t="s">
        <v>0</v>
      </c>
      <c r="C5" s="6">
        <v>11258734.92</v>
      </c>
      <c r="D5" s="6">
        <v>1432085.08</v>
      </c>
      <c r="E5" s="6">
        <f>C5+D5</f>
        <v>12690820</v>
      </c>
      <c r="F5" s="6">
        <v>2722124.18</v>
      </c>
      <c r="G5" s="6">
        <v>2722124.18</v>
      </c>
      <c r="H5" s="6">
        <f>E5-F5</f>
        <v>9968695.8200000003</v>
      </c>
    </row>
    <row r="6" spans="1:8" x14ac:dyDescent="0.2">
      <c r="A6" s="2"/>
      <c r="B6" s="7" t="s">
        <v>1</v>
      </c>
      <c r="C6" s="6">
        <v>35000</v>
      </c>
      <c r="D6" s="6">
        <v>46100</v>
      </c>
      <c r="E6" s="6">
        <f>C6+D6</f>
        <v>81100</v>
      </c>
      <c r="F6" s="6">
        <v>45574</v>
      </c>
      <c r="G6" s="6">
        <v>45574</v>
      </c>
      <c r="H6" s="6">
        <f>E6-F6</f>
        <v>35526</v>
      </c>
    </row>
    <row r="7" spans="1:8" x14ac:dyDescent="0.2">
      <c r="A7" s="2"/>
      <c r="B7" s="7" t="s">
        <v>2</v>
      </c>
      <c r="C7" s="6">
        <v>0</v>
      </c>
      <c r="D7" s="6">
        <v>0</v>
      </c>
      <c r="E7" s="6">
        <f>C7+D7</f>
        <v>0</v>
      </c>
      <c r="F7" s="6">
        <v>0</v>
      </c>
      <c r="G7" s="6">
        <v>0</v>
      </c>
      <c r="H7" s="6">
        <f>E7-F7</f>
        <v>0</v>
      </c>
    </row>
    <row r="8" spans="1:8" x14ac:dyDescent="0.2">
      <c r="A8" s="2"/>
      <c r="B8" s="7" t="s">
        <v>39</v>
      </c>
      <c r="C8" s="6">
        <v>256151.64</v>
      </c>
      <c r="D8" s="6">
        <v>0</v>
      </c>
      <c r="E8" s="6">
        <f>C8+D8</f>
        <v>256151.64</v>
      </c>
      <c r="F8" s="6">
        <v>56089.32</v>
      </c>
      <c r="G8" s="6">
        <v>56089.32</v>
      </c>
      <c r="H8" s="6">
        <f>E8-F8</f>
        <v>200062.32</v>
      </c>
    </row>
    <row r="9" spans="1:8" x14ac:dyDescent="0.2">
      <c r="A9" s="2"/>
      <c r="B9" s="14" t="s">
        <v>36</v>
      </c>
      <c r="C9" s="17">
        <v>0</v>
      </c>
      <c r="D9" s="17">
        <v>0</v>
      </c>
      <c r="E9" s="17">
        <f>C9+D9</f>
        <v>0</v>
      </c>
      <c r="F9" s="17">
        <v>0</v>
      </c>
      <c r="G9" s="17">
        <v>0</v>
      </c>
      <c r="H9" s="17">
        <f>E9-F9</f>
        <v>0</v>
      </c>
    </row>
    <row r="10" spans="1:8" x14ac:dyDescent="0.2">
      <c r="A10" s="8"/>
      <c r="B10" s="12" t="s">
        <v>50</v>
      </c>
      <c r="C10" s="18">
        <f t="shared" ref="C10:H10" si="0">SUM(C5+C6+C7+C8+C9)</f>
        <v>11549886.560000001</v>
      </c>
      <c r="D10" s="18">
        <f t="shared" si="0"/>
        <v>1478185.08</v>
      </c>
      <c r="E10" s="18">
        <f t="shared" si="0"/>
        <v>13028071.640000001</v>
      </c>
      <c r="F10" s="18">
        <f t="shared" si="0"/>
        <v>2823787.5</v>
      </c>
      <c r="G10" s="18">
        <f t="shared" si="0"/>
        <v>2823787.5</v>
      </c>
      <c r="H10" s="18">
        <f t="shared" si="0"/>
        <v>10204284.140000001</v>
      </c>
    </row>
    <row r="12" spans="1:8" x14ac:dyDescent="0.2">
      <c r="A12" s="1" t="s">
        <v>120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8"/>
  <sheetViews>
    <sheetView showGridLines="0" topLeftCell="A46" workbookViewId="0">
      <selection activeCell="A52" sqref="A52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60" customHeight="1" x14ac:dyDescent="0.2">
      <c r="A1" s="31" t="s">
        <v>145</v>
      </c>
      <c r="B1" s="29"/>
      <c r="C1" s="29"/>
      <c r="D1" s="29"/>
      <c r="E1" s="29"/>
      <c r="F1" s="29"/>
      <c r="G1" s="30"/>
    </row>
    <row r="2" spans="1:7" x14ac:dyDescent="0.2">
      <c r="A2" s="34" t="s">
        <v>51</v>
      </c>
      <c r="B2" s="31" t="s">
        <v>57</v>
      </c>
      <c r="C2" s="29"/>
      <c r="D2" s="29"/>
      <c r="E2" s="29"/>
      <c r="F2" s="30"/>
      <c r="G2" s="32" t="s">
        <v>56</v>
      </c>
    </row>
    <row r="3" spans="1:7" ht="24.95" customHeight="1" x14ac:dyDescent="0.2">
      <c r="A3" s="35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3"/>
    </row>
    <row r="4" spans="1:7" x14ac:dyDescent="0.2">
      <c r="A4" s="36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24"/>
      <c r="B5" s="9"/>
      <c r="C5" s="9"/>
      <c r="D5" s="9"/>
      <c r="E5" s="9"/>
      <c r="F5" s="9"/>
      <c r="G5" s="9"/>
    </row>
    <row r="6" spans="1:7" x14ac:dyDescent="0.2">
      <c r="A6" s="25" t="s">
        <v>131</v>
      </c>
      <c r="B6" s="6">
        <v>1547201.55</v>
      </c>
      <c r="C6" s="6">
        <v>866085</v>
      </c>
      <c r="D6" s="6">
        <f>B6+C6</f>
        <v>2413286.5499999998</v>
      </c>
      <c r="E6" s="6">
        <v>786196.85</v>
      </c>
      <c r="F6" s="6">
        <v>786196.85</v>
      </c>
      <c r="G6" s="6">
        <f>D6-E6</f>
        <v>1627089.6999999997</v>
      </c>
    </row>
    <row r="7" spans="1:7" x14ac:dyDescent="0.2">
      <c r="A7" s="25" t="s">
        <v>132</v>
      </c>
      <c r="B7" s="6">
        <v>1411502.63</v>
      </c>
      <c r="C7" s="6">
        <v>78064.08</v>
      </c>
      <c r="D7" s="6">
        <f t="shared" ref="D7:D12" si="0">B7+C7</f>
        <v>1489566.71</v>
      </c>
      <c r="E7" s="6">
        <v>296053.52</v>
      </c>
      <c r="F7" s="6">
        <v>296053.52</v>
      </c>
      <c r="G7" s="6">
        <f t="shared" ref="G7:G12" si="1">D7-E7</f>
        <v>1193513.19</v>
      </c>
    </row>
    <row r="8" spans="1:7" x14ac:dyDescent="0.2">
      <c r="A8" s="25" t="s">
        <v>133</v>
      </c>
      <c r="B8" s="6">
        <v>657723.57999999996</v>
      </c>
      <c r="C8" s="6">
        <v>7400.58</v>
      </c>
      <c r="D8" s="6">
        <f t="shared" si="0"/>
        <v>665124.15999999992</v>
      </c>
      <c r="E8" s="6">
        <v>145102.07</v>
      </c>
      <c r="F8" s="6">
        <v>145102.07</v>
      </c>
      <c r="G8" s="6">
        <f t="shared" si="1"/>
        <v>520022.08999999991</v>
      </c>
    </row>
    <row r="9" spans="1:7" x14ac:dyDescent="0.2">
      <c r="A9" s="25" t="s">
        <v>134</v>
      </c>
      <c r="B9" s="6">
        <v>886919.61</v>
      </c>
      <c r="C9" s="6">
        <v>1300</v>
      </c>
      <c r="D9" s="6">
        <f t="shared" si="0"/>
        <v>888219.61</v>
      </c>
      <c r="E9" s="6">
        <v>183620.39</v>
      </c>
      <c r="F9" s="6">
        <v>183620.39</v>
      </c>
      <c r="G9" s="6">
        <f t="shared" si="1"/>
        <v>704599.22</v>
      </c>
    </row>
    <row r="10" spans="1:7" x14ac:dyDescent="0.2">
      <c r="A10" s="25" t="s">
        <v>135</v>
      </c>
      <c r="B10" s="6">
        <v>1129996.7</v>
      </c>
      <c r="C10" s="6">
        <v>4500</v>
      </c>
      <c r="D10" s="6">
        <f t="shared" si="0"/>
        <v>1134496.7</v>
      </c>
      <c r="E10" s="6">
        <v>209407.7</v>
      </c>
      <c r="F10" s="6">
        <v>209407.7</v>
      </c>
      <c r="G10" s="6">
        <f t="shared" si="1"/>
        <v>925089</v>
      </c>
    </row>
    <row r="11" spans="1:7" x14ac:dyDescent="0.2">
      <c r="A11" s="25" t="s">
        <v>136</v>
      </c>
      <c r="B11" s="6">
        <v>192249.46</v>
      </c>
      <c r="C11" s="6">
        <v>0</v>
      </c>
      <c r="D11" s="6">
        <f t="shared" si="0"/>
        <v>192249.46</v>
      </c>
      <c r="E11" s="6">
        <v>40817.040000000001</v>
      </c>
      <c r="F11" s="6">
        <v>40817.040000000001</v>
      </c>
      <c r="G11" s="6">
        <f t="shared" si="1"/>
        <v>151432.41999999998</v>
      </c>
    </row>
    <row r="12" spans="1:7" x14ac:dyDescent="0.2">
      <c r="A12" s="25" t="s">
        <v>137</v>
      </c>
      <c r="B12" s="6">
        <v>398732.44</v>
      </c>
      <c r="C12" s="6">
        <v>47421</v>
      </c>
      <c r="D12" s="6">
        <f t="shared" si="0"/>
        <v>446153.44</v>
      </c>
      <c r="E12" s="6">
        <v>123177.62</v>
      </c>
      <c r="F12" s="6">
        <v>123177.62</v>
      </c>
      <c r="G12" s="6">
        <f t="shared" si="1"/>
        <v>322975.82</v>
      </c>
    </row>
    <row r="13" spans="1:7" x14ac:dyDescent="0.2">
      <c r="A13" s="25" t="s">
        <v>138</v>
      </c>
      <c r="B13" s="6">
        <v>1234935.27</v>
      </c>
      <c r="C13" s="6">
        <v>5000</v>
      </c>
      <c r="D13" s="6">
        <f t="shared" ref="D13" si="2">B13+C13</f>
        <v>1239935.27</v>
      </c>
      <c r="E13" s="6">
        <v>222524.17</v>
      </c>
      <c r="F13" s="6">
        <v>222524.17</v>
      </c>
      <c r="G13" s="6">
        <f t="shared" ref="G13" si="3">D13-E13</f>
        <v>1017411.1</v>
      </c>
    </row>
    <row r="14" spans="1:7" x14ac:dyDescent="0.2">
      <c r="A14" s="25" t="s">
        <v>139</v>
      </c>
      <c r="B14" s="6">
        <v>1263155.8400000001</v>
      </c>
      <c r="C14" s="6">
        <v>0</v>
      </c>
      <c r="D14" s="6">
        <f t="shared" ref="D14" si="4">B14+C14</f>
        <v>1263155.8400000001</v>
      </c>
      <c r="E14" s="6">
        <v>210997.67</v>
      </c>
      <c r="F14" s="6">
        <v>210997.67</v>
      </c>
      <c r="G14" s="6">
        <f t="shared" ref="G14" si="5">D14-E14</f>
        <v>1052158.1700000002</v>
      </c>
    </row>
    <row r="15" spans="1:7" x14ac:dyDescent="0.2">
      <c r="A15" s="25" t="s">
        <v>140</v>
      </c>
      <c r="B15" s="6">
        <v>1918943.8</v>
      </c>
      <c r="C15" s="6">
        <v>464414.42</v>
      </c>
      <c r="D15" s="6">
        <f t="shared" ref="D15" si="6">B15+C15</f>
        <v>2383358.2200000002</v>
      </c>
      <c r="E15" s="6">
        <v>447514.4</v>
      </c>
      <c r="F15" s="6">
        <v>447514.4</v>
      </c>
      <c r="G15" s="6">
        <f t="shared" ref="G15" si="7">D15-E15</f>
        <v>1935843.8200000003</v>
      </c>
    </row>
    <row r="16" spans="1:7" x14ac:dyDescent="0.2">
      <c r="A16" s="25" t="s">
        <v>141</v>
      </c>
      <c r="B16" s="6">
        <v>253235.99</v>
      </c>
      <c r="C16" s="6">
        <v>0</v>
      </c>
      <c r="D16" s="6">
        <f t="shared" ref="D16" si="8">B16+C16</f>
        <v>253235.99</v>
      </c>
      <c r="E16" s="6">
        <v>48174.11</v>
      </c>
      <c r="F16" s="6">
        <v>48174.11</v>
      </c>
      <c r="G16" s="6">
        <f t="shared" ref="G16" si="9">D16-E16</f>
        <v>205061.88</v>
      </c>
    </row>
    <row r="17" spans="1:7" x14ac:dyDescent="0.2">
      <c r="A17" s="25" t="s">
        <v>142</v>
      </c>
      <c r="B17" s="6">
        <v>458342.16</v>
      </c>
      <c r="C17" s="6">
        <v>0</v>
      </c>
      <c r="D17" s="6">
        <f t="shared" ref="D17" si="10">B17+C17</f>
        <v>458342.16</v>
      </c>
      <c r="E17" s="6">
        <v>70185.429999999993</v>
      </c>
      <c r="F17" s="6">
        <v>70185.429999999993</v>
      </c>
      <c r="G17" s="6">
        <f t="shared" ref="G17" si="11">D17-E17</f>
        <v>388156.73</v>
      </c>
    </row>
    <row r="18" spans="1:7" x14ac:dyDescent="0.2">
      <c r="A18" s="25" t="s">
        <v>143</v>
      </c>
      <c r="B18" s="6">
        <v>180947.53</v>
      </c>
      <c r="C18" s="6">
        <v>0</v>
      </c>
      <c r="D18" s="6">
        <f t="shared" ref="D18" si="12">B18+C18</f>
        <v>180947.53</v>
      </c>
      <c r="E18" s="6">
        <v>38450.519999999997</v>
      </c>
      <c r="F18" s="6">
        <v>38450.519999999997</v>
      </c>
      <c r="G18" s="6">
        <f t="shared" ref="G18" si="13">D18-E18</f>
        <v>142497.01</v>
      </c>
    </row>
    <row r="19" spans="1:7" x14ac:dyDescent="0.2">
      <c r="A19" s="25" t="s">
        <v>144</v>
      </c>
      <c r="B19" s="6">
        <v>16000</v>
      </c>
      <c r="C19" s="6">
        <v>4000</v>
      </c>
      <c r="D19" s="6">
        <f t="shared" ref="D19" si="14">B19+C19</f>
        <v>20000</v>
      </c>
      <c r="E19" s="6">
        <v>1566.01</v>
      </c>
      <c r="F19" s="6">
        <v>1566.01</v>
      </c>
      <c r="G19" s="6">
        <f t="shared" ref="G19" si="15">D19-E19</f>
        <v>18433.990000000002</v>
      </c>
    </row>
    <row r="20" spans="1:7" x14ac:dyDescent="0.2">
      <c r="A20" s="25"/>
      <c r="B20" s="6"/>
      <c r="C20" s="6"/>
      <c r="D20" s="6"/>
      <c r="E20" s="6"/>
      <c r="F20" s="6"/>
      <c r="G20" s="6"/>
    </row>
    <row r="21" spans="1:7" x14ac:dyDescent="0.2">
      <c r="A21" s="13" t="s">
        <v>50</v>
      </c>
      <c r="B21" s="19">
        <f t="shared" ref="B21:G21" si="16">SUM(B6:B20)</f>
        <v>11549886.560000001</v>
      </c>
      <c r="C21" s="19">
        <f t="shared" si="16"/>
        <v>1478185.0799999998</v>
      </c>
      <c r="D21" s="19">
        <f t="shared" si="16"/>
        <v>13028071.640000001</v>
      </c>
      <c r="E21" s="19">
        <f t="shared" si="16"/>
        <v>2823787.4999999995</v>
      </c>
      <c r="F21" s="19">
        <f t="shared" si="16"/>
        <v>2823787.4999999995</v>
      </c>
      <c r="G21" s="19">
        <f t="shared" si="16"/>
        <v>10204284.140000001</v>
      </c>
    </row>
    <row r="24" spans="1:7" ht="45" customHeight="1" x14ac:dyDescent="0.2">
      <c r="A24" s="31" t="s">
        <v>146</v>
      </c>
      <c r="B24" s="29"/>
      <c r="C24" s="29"/>
      <c r="D24" s="29"/>
      <c r="E24" s="29"/>
      <c r="F24" s="29"/>
      <c r="G24" s="30"/>
    </row>
    <row r="25" spans="1:7" x14ac:dyDescent="0.2">
      <c r="A25" s="34" t="s">
        <v>51</v>
      </c>
      <c r="B25" s="31" t="s">
        <v>57</v>
      </c>
      <c r="C25" s="29"/>
      <c r="D25" s="29"/>
      <c r="E25" s="29"/>
      <c r="F25" s="30"/>
      <c r="G25" s="32" t="s">
        <v>56</v>
      </c>
    </row>
    <row r="26" spans="1:7" ht="22.5" x14ac:dyDescent="0.2">
      <c r="A26" s="35"/>
      <c r="B26" s="3" t="s">
        <v>52</v>
      </c>
      <c r="C26" s="3" t="s">
        <v>117</v>
      </c>
      <c r="D26" s="3" t="s">
        <v>53</v>
      </c>
      <c r="E26" s="3" t="s">
        <v>54</v>
      </c>
      <c r="F26" s="3" t="s">
        <v>55</v>
      </c>
      <c r="G26" s="33"/>
    </row>
    <row r="27" spans="1:7" x14ac:dyDescent="0.2">
      <c r="A27" s="36"/>
      <c r="B27" s="4">
        <v>1</v>
      </c>
      <c r="C27" s="4">
        <v>2</v>
      </c>
      <c r="D27" s="4" t="s">
        <v>118</v>
      </c>
      <c r="E27" s="4">
        <v>4</v>
      </c>
      <c r="F27" s="4">
        <v>5</v>
      </c>
      <c r="G27" s="4" t="s">
        <v>119</v>
      </c>
    </row>
    <row r="28" spans="1:7" x14ac:dyDescent="0.2">
      <c r="A28" s="26" t="s">
        <v>8</v>
      </c>
      <c r="B28" s="6">
        <v>0</v>
      </c>
      <c r="C28" s="6">
        <v>0</v>
      </c>
      <c r="D28" s="6">
        <f>B28+C28</f>
        <v>0</v>
      </c>
      <c r="E28" s="6">
        <v>0</v>
      </c>
      <c r="F28" s="6">
        <v>0</v>
      </c>
      <c r="G28" s="6">
        <f>D28-E28</f>
        <v>0</v>
      </c>
    </row>
    <row r="29" spans="1:7" x14ac:dyDescent="0.2">
      <c r="A29" s="26" t="s">
        <v>9</v>
      </c>
      <c r="B29" s="6">
        <v>0</v>
      </c>
      <c r="C29" s="6">
        <v>0</v>
      </c>
      <c r="D29" s="6">
        <f t="shared" ref="D29:D31" si="17">B29+C29</f>
        <v>0</v>
      </c>
      <c r="E29" s="6">
        <v>0</v>
      </c>
      <c r="F29" s="6">
        <v>0</v>
      </c>
      <c r="G29" s="6">
        <f t="shared" ref="G29:G31" si="18">D29-E29</f>
        <v>0</v>
      </c>
    </row>
    <row r="30" spans="1:7" x14ac:dyDescent="0.2">
      <c r="A30" s="26" t="s">
        <v>10</v>
      </c>
      <c r="B30" s="6">
        <v>0</v>
      </c>
      <c r="C30" s="6">
        <v>0</v>
      </c>
      <c r="D30" s="6">
        <f t="shared" si="17"/>
        <v>0</v>
      </c>
      <c r="E30" s="6">
        <v>0</v>
      </c>
      <c r="F30" s="6">
        <v>0</v>
      </c>
      <c r="G30" s="6">
        <f t="shared" si="18"/>
        <v>0</v>
      </c>
    </row>
    <row r="31" spans="1:7" x14ac:dyDescent="0.2">
      <c r="A31" s="26" t="s">
        <v>121</v>
      </c>
      <c r="B31" s="6">
        <v>0</v>
      </c>
      <c r="C31" s="6">
        <v>0</v>
      </c>
      <c r="D31" s="6">
        <f t="shared" si="17"/>
        <v>0</v>
      </c>
      <c r="E31" s="6">
        <v>0</v>
      </c>
      <c r="F31" s="6">
        <v>0</v>
      </c>
      <c r="G31" s="6">
        <f t="shared" si="18"/>
        <v>0</v>
      </c>
    </row>
    <row r="32" spans="1:7" x14ac:dyDescent="0.2">
      <c r="A32" s="13" t="s">
        <v>50</v>
      </c>
      <c r="B32" s="19">
        <f t="shared" ref="B32:G32" si="19">SUM(B28:B31)</f>
        <v>0</v>
      </c>
      <c r="C32" s="19">
        <f t="shared" si="19"/>
        <v>0</v>
      </c>
      <c r="D32" s="19">
        <f t="shared" si="19"/>
        <v>0</v>
      </c>
      <c r="E32" s="19">
        <f t="shared" si="19"/>
        <v>0</v>
      </c>
      <c r="F32" s="19">
        <f t="shared" si="19"/>
        <v>0</v>
      </c>
      <c r="G32" s="19">
        <f t="shared" si="19"/>
        <v>0</v>
      </c>
    </row>
    <row r="35" spans="1:7" ht="45" customHeight="1" x14ac:dyDescent="0.2">
      <c r="A35" s="31" t="s">
        <v>147</v>
      </c>
      <c r="B35" s="29"/>
      <c r="C35" s="29"/>
      <c r="D35" s="29"/>
      <c r="E35" s="29"/>
      <c r="F35" s="29"/>
      <c r="G35" s="30"/>
    </row>
    <row r="36" spans="1:7" x14ac:dyDescent="0.2">
      <c r="A36" s="34" t="s">
        <v>51</v>
      </c>
      <c r="B36" s="31" t="s">
        <v>57</v>
      </c>
      <c r="C36" s="29"/>
      <c r="D36" s="29"/>
      <c r="E36" s="29"/>
      <c r="F36" s="30"/>
      <c r="G36" s="32" t="s">
        <v>56</v>
      </c>
    </row>
    <row r="37" spans="1:7" ht="22.5" x14ac:dyDescent="0.2">
      <c r="A37" s="35"/>
      <c r="B37" s="3" t="s">
        <v>52</v>
      </c>
      <c r="C37" s="3" t="s">
        <v>117</v>
      </c>
      <c r="D37" s="3" t="s">
        <v>53</v>
      </c>
      <c r="E37" s="3" t="s">
        <v>54</v>
      </c>
      <c r="F37" s="3" t="s">
        <v>55</v>
      </c>
      <c r="G37" s="33"/>
    </row>
    <row r="38" spans="1:7" x14ac:dyDescent="0.2">
      <c r="A38" s="36"/>
      <c r="B38" s="4">
        <v>1</v>
      </c>
      <c r="C38" s="4">
        <v>2</v>
      </c>
      <c r="D38" s="4" t="s">
        <v>118</v>
      </c>
      <c r="E38" s="4">
        <v>4</v>
      </c>
      <c r="F38" s="4">
        <v>5</v>
      </c>
      <c r="G38" s="4" t="s">
        <v>119</v>
      </c>
    </row>
    <row r="39" spans="1:7" x14ac:dyDescent="0.2">
      <c r="A39" s="27" t="s">
        <v>12</v>
      </c>
      <c r="B39" s="6">
        <v>11549886.560000001</v>
      </c>
      <c r="C39" s="6">
        <v>1478185.08</v>
      </c>
      <c r="D39" s="6">
        <f t="shared" ref="D39:D45" si="20">B39+C39</f>
        <v>13028071.640000001</v>
      </c>
      <c r="E39" s="6">
        <v>2823787.5</v>
      </c>
      <c r="F39" s="6">
        <v>2823787.5</v>
      </c>
      <c r="G39" s="6">
        <f t="shared" ref="G39:G45" si="21">D39-E39</f>
        <v>10204284.140000001</v>
      </c>
    </row>
    <row r="40" spans="1:7" x14ac:dyDescent="0.2">
      <c r="A40" s="27" t="s">
        <v>11</v>
      </c>
      <c r="B40" s="6">
        <v>0</v>
      </c>
      <c r="C40" s="6">
        <v>0</v>
      </c>
      <c r="D40" s="6">
        <f t="shared" si="20"/>
        <v>0</v>
      </c>
      <c r="E40" s="6">
        <v>0</v>
      </c>
      <c r="F40" s="6">
        <v>0</v>
      </c>
      <c r="G40" s="6">
        <f t="shared" si="21"/>
        <v>0</v>
      </c>
    </row>
    <row r="41" spans="1:7" x14ac:dyDescent="0.2">
      <c r="A41" s="27" t="s">
        <v>13</v>
      </c>
      <c r="B41" s="6">
        <v>0</v>
      </c>
      <c r="C41" s="6">
        <v>0</v>
      </c>
      <c r="D41" s="6">
        <f t="shared" si="20"/>
        <v>0</v>
      </c>
      <c r="E41" s="6">
        <v>0</v>
      </c>
      <c r="F41" s="6">
        <v>0</v>
      </c>
      <c r="G41" s="6">
        <f t="shared" si="21"/>
        <v>0</v>
      </c>
    </row>
    <row r="42" spans="1:7" x14ac:dyDescent="0.2">
      <c r="A42" s="27" t="s">
        <v>25</v>
      </c>
      <c r="B42" s="6">
        <v>0</v>
      </c>
      <c r="C42" s="6">
        <v>0</v>
      </c>
      <c r="D42" s="6">
        <f t="shared" si="20"/>
        <v>0</v>
      </c>
      <c r="E42" s="6">
        <v>0</v>
      </c>
      <c r="F42" s="6">
        <v>0</v>
      </c>
      <c r="G42" s="6">
        <f t="shared" si="21"/>
        <v>0</v>
      </c>
    </row>
    <row r="43" spans="1:7" ht="11.25" customHeight="1" x14ac:dyDescent="0.2">
      <c r="A43" s="27" t="s">
        <v>26</v>
      </c>
      <c r="B43" s="6">
        <v>0</v>
      </c>
      <c r="C43" s="6">
        <v>0</v>
      </c>
      <c r="D43" s="6">
        <f t="shared" si="20"/>
        <v>0</v>
      </c>
      <c r="E43" s="6">
        <v>0</v>
      </c>
      <c r="F43" s="6">
        <v>0</v>
      </c>
      <c r="G43" s="6">
        <f t="shared" si="21"/>
        <v>0</v>
      </c>
    </row>
    <row r="44" spans="1:7" x14ac:dyDescent="0.2">
      <c r="A44" s="27" t="s">
        <v>128</v>
      </c>
      <c r="B44" s="6">
        <v>0</v>
      </c>
      <c r="C44" s="6">
        <v>0</v>
      </c>
      <c r="D44" s="6">
        <f t="shared" si="20"/>
        <v>0</v>
      </c>
      <c r="E44" s="6">
        <v>0</v>
      </c>
      <c r="F44" s="6">
        <v>0</v>
      </c>
      <c r="G44" s="6">
        <f t="shared" si="21"/>
        <v>0</v>
      </c>
    </row>
    <row r="45" spans="1:7" x14ac:dyDescent="0.2">
      <c r="A45" s="27" t="s">
        <v>14</v>
      </c>
      <c r="B45" s="6">
        <v>0</v>
      </c>
      <c r="C45" s="6">
        <v>0</v>
      </c>
      <c r="D45" s="6">
        <f t="shared" si="20"/>
        <v>0</v>
      </c>
      <c r="E45" s="6">
        <v>0</v>
      </c>
      <c r="F45" s="6">
        <v>0</v>
      </c>
      <c r="G45" s="6">
        <f t="shared" si="21"/>
        <v>0</v>
      </c>
    </row>
    <row r="46" spans="1:7" x14ac:dyDescent="0.2">
      <c r="A46" s="13" t="s">
        <v>50</v>
      </c>
      <c r="B46" s="19">
        <f t="shared" ref="B46:G46" si="22">SUM(B39:B45)</f>
        <v>11549886.560000001</v>
      </c>
      <c r="C46" s="19">
        <f t="shared" si="22"/>
        <v>1478185.08</v>
      </c>
      <c r="D46" s="19">
        <f t="shared" si="22"/>
        <v>13028071.640000001</v>
      </c>
      <c r="E46" s="19">
        <f t="shared" si="22"/>
        <v>2823787.5</v>
      </c>
      <c r="F46" s="19">
        <f t="shared" si="22"/>
        <v>2823787.5</v>
      </c>
      <c r="G46" s="19">
        <f t="shared" si="22"/>
        <v>10204284.140000001</v>
      </c>
    </row>
    <row r="48" spans="1:7" x14ac:dyDescent="0.2">
      <c r="A48" s="1" t="s">
        <v>120</v>
      </c>
    </row>
  </sheetData>
  <sheetProtection formatCells="0" formatColumns="0" formatRows="0" insertRows="0" deleteRows="0" autoFilter="0"/>
  <mergeCells count="12">
    <mergeCell ref="B36:F36"/>
    <mergeCell ref="G36:G37"/>
    <mergeCell ref="B25:F25"/>
    <mergeCell ref="G25:G26"/>
    <mergeCell ref="A35:G35"/>
    <mergeCell ref="A25:A27"/>
    <mergeCell ref="A36:A38"/>
    <mergeCell ref="B2:F2"/>
    <mergeCell ref="G2:G3"/>
    <mergeCell ref="A1:G1"/>
    <mergeCell ref="A24:G24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9"/>
  <sheetViews>
    <sheetView showGridLines="0" tabSelected="1" topLeftCell="A31" workbookViewId="0">
      <selection activeCell="D45" sqref="D45"/>
    </sheetView>
  </sheetViews>
  <sheetFormatPr baseColWidth="10" defaultColWidth="12" defaultRowHeight="11.25" x14ac:dyDescent="0.2"/>
  <cols>
    <col min="1" max="1" width="79" style="1" customWidth="1"/>
    <col min="2" max="7" width="18.33203125" style="1" customWidth="1"/>
    <col min="8" max="16384" width="12" style="1"/>
  </cols>
  <sheetData>
    <row r="1" spans="1:7" ht="67.5" customHeight="1" x14ac:dyDescent="0.2">
      <c r="A1" s="31" t="s">
        <v>148</v>
      </c>
      <c r="B1" s="29"/>
      <c r="C1" s="29"/>
      <c r="D1" s="29"/>
      <c r="E1" s="29"/>
      <c r="F1" s="29"/>
      <c r="G1" s="30"/>
    </row>
    <row r="2" spans="1:7" x14ac:dyDescent="0.2">
      <c r="A2" s="34" t="s">
        <v>51</v>
      </c>
      <c r="B2" s="31" t="s">
        <v>57</v>
      </c>
      <c r="C2" s="29"/>
      <c r="D2" s="29"/>
      <c r="E2" s="29"/>
      <c r="F2" s="30"/>
      <c r="G2" s="32" t="s">
        <v>56</v>
      </c>
    </row>
    <row r="3" spans="1:7" ht="24.95" customHeight="1" x14ac:dyDescent="0.2">
      <c r="A3" s="35"/>
      <c r="B3" s="3" t="s">
        <v>52</v>
      </c>
      <c r="C3" s="3" t="s">
        <v>117</v>
      </c>
      <c r="D3" s="3" t="s">
        <v>53</v>
      </c>
      <c r="E3" s="3" t="s">
        <v>54</v>
      </c>
      <c r="F3" s="3" t="s">
        <v>55</v>
      </c>
      <c r="G3" s="33"/>
    </row>
    <row r="4" spans="1:7" x14ac:dyDescent="0.2">
      <c r="A4" s="36"/>
      <c r="B4" s="4">
        <v>1</v>
      </c>
      <c r="C4" s="4">
        <v>2</v>
      </c>
      <c r="D4" s="4" t="s">
        <v>118</v>
      </c>
      <c r="E4" s="4">
        <v>4</v>
      </c>
      <c r="F4" s="4">
        <v>5</v>
      </c>
      <c r="G4" s="4" t="s">
        <v>119</v>
      </c>
    </row>
    <row r="5" spans="1:7" x14ac:dyDescent="0.2">
      <c r="A5" s="10" t="s">
        <v>15</v>
      </c>
      <c r="B5" s="16">
        <f t="shared" ref="B5:G5" si="0">SUM(B6:B13)</f>
        <v>5493804.25</v>
      </c>
      <c r="C5" s="16">
        <f t="shared" si="0"/>
        <v>944649.08</v>
      </c>
      <c r="D5" s="16">
        <f t="shared" si="0"/>
        <v>6438453.3300000001</v>
      </c>
      <c r="E5" s="16">
        <f t="shared" si="0"/>
        <v>1530767.19</v>
      </c>
      <c r="F5" s="16">
        <f t="shared" si="0"/>
        <v>1530767.19</v>
      </c>
      <c r="G5" s="16">
        <f t="shared" si="0"/>
        <v>4907686.1400000006</v>
      </c>
    </row>
    <row r="6" spans="1:7" x14ac:dyDescent="0.2">
      <c r="A6" s="28" t="s">
        <v>40</v>
      </c>
      <c r="B6" s="6">
        <v>0</v>
      </c>
      <c r="C6" s="6">
        <v>0</v>
      </c>
      <c r="D6" s="6">
        <f>B6+C6</f>
        <v>0</v>
      </c>
      <c r="E6" s="6">
        <v>0</v>
      </c>
      <c r="F6" s="6">
        <v>0</v>
      </c>
      <c r="G6" s="6">
        <f>D6-E6</f>
        <v>0</v>
      </c>
    </row>
    <row r="7" spans="1:7" x14ac:dyDescent="0.2">
      <c r="A7" s="28" t="s">
        <v>16</v>
      </c>
      <c r="B7" s="6">
        <v>1263155.8400000001</v>
      </c>
      <c r="C7" s="6">
        <v>4000</v>
      </c>
      <c r="D7" s="6">
        <f t="shared" ref="D7:D13" si="1">B7+C7</f>
        <v>1267155.8400000001</v>
      </c>
      <c r="E7" s="6">
        <v>210997.67</v>
      </c>
      <c r="F7" s="6">
        <v>210997.67</v>
      </c>
      <c r="G7" s="6">
        <f t="shared" ref="G7:G13" si="2">D7-E7</f>
        <v>1056158.1700000002</v>
      </c>
    </row>
    <row r="8" spans="1:7" x14ac:dyDescent="0.2">
      <c r="A8" s="28" t="s">
        <v>122</v>
      </c>
      <c r="B8" s="6">
        <v>1492201.55</v>
      </c>
      <c r="C8" s="6">
        <v>854085</v>
      </c>
      <c r="D8" s="6">
        <f t="shared" si="1"/>
        <v>2346286.5499999998</v>
      </c>
      <c r="E8" s="6">
        <v>774291.77</v>
      </c>
      <c r="F8" s="6">
        <v>774291.77</v>
      </c>
      <c r="G8" s="6">
        <f t="shared" si="2"/>
        <v>1571994.7799999998</v>
      </c>
    </row>
    <row r="9" spans="1:7" x14ac:dyDescent="0.2">
      <c r="A9" s="28" t="s">
        <v>3</v>
      </c>
      <c r="B9" s="6">
        <v>0</v>
      </c>
      <c r="C9" s="6">
        <v>0</v>
      </c>
      <c r="D9" s="6">
        <f t="shared" si="1"/>
        <v>0</v>
      </c>
      <c r="E9" s="6">
        <v>0</v>
      </c>
      <c r="F9" s="6">
        <v>0</v>
      </c>
      <c r="G9" s="6">
        <f t="shared" si="2"/>
        <v>0</v>
      </c>
    </row>
    <row r="10" spans="1:7" x14ac:dyDescent="0.2">
      <c r="A10" s="28" t="s">
        <v>22</v>
      </c>
      <c r="B10" s="6">
        <v>1411502.63</v>
      </c>
      <c r="C10" s="6">
        <v>78064.08</v>
      </c>
      <c r="D10" s="6">
        <f t="shared" si="1"/>
        <v>1489566.71</v>
      </c>
      <c r="E10" s="6">
        <v>296053.52</v>
      </c>
      <c r="F10" s="6">
        <v>296053.52</v>
      </c>
      <c r="G10" s="6">
        <f t="shared" si="2"/>
        <v>1193513.19</v>
      </c>
    </row>
    <row r="11" spans="1:7" x14ac:dyDescent="0.2">
      <c r="A11" s="28" t="s">
        <v>17</v>
      </c>
      <c r="B11" s="6">
        <v>0</v>
      </c>
      <c r="C11" s="6">
        <v>0</v>
      </c>
      <c r="D11" s="6">
        <f t="shared" si="1"/>
        <v>0</v>
      </c>
      <c r="E11" s="6">
        <v>0</v>
      </c>
      <c r="F11" s="6">
        <v>0</v>
      </c>
      <c r="G11" s="6">
        <f t="shared" si="2"/>
        <v>0</v>
      </c>
    </row>
    <row r="12" spans="1:7" x14ac:dyDescent="0.2">
      <c r="A12" s="28" t="s">
        <v>41</v>
      </c>
      <c r="B12" s="6">
        <v>0</v>
      </c>
      <c r="C12" s="6">
        <v>0</v>
      </c>
      <c r="D12" s="6">
        <f t="shared" si="1"/>
        <v>0</v>
      </c>
      <c r="E12" s="6">
        <v>0</v>
      </c>
      <c r="F12" s="6">
        <v>0</v>
      </c>
      <c r="G12" s="6">
        <f t="shared" si="2"/>
        <v>0</v>
      </c>
    </row>
    <row r="13" spans="1:7" x14ac:dyDescent="0.2">
      <c r="A13" s="28" t="s">
        <v>18</v>
      </c>
      <c r="B13" s="6">
        <v>1326944.23</v>
      </c>
      <c r="C13" s="6">
        <v>8500</v>
      </c>
      <c r="D13" s="6">
        <f t="shared" si="1"/>
        <v>1335444.23</v>
      </c>
      <c r="E13" s="6">
        <v>249424.23</v>
      </c>
      <c r="F13" s="6">
        <v>249424.23</v>
      </c>
      <c r="G13" s="6">
        <f t="shared" si="2"/>
        <v>1086020</v>
      </c>
    </row>
    <row r="14" spans="1:7" x14ac:dyDescent="0.2">
      <c r="A14" s="10" t="s">
        <v>19</v>
      </c>
      <c r="B14" s="16">
        <f t="shared" ref="B14:G14" si="3">SUM(B15:B21)</f>
        <v>6056082.3100000005</v>
      </c>
      <c r="C14" s="16">
        <f t="shared" si="3"/>
        <v>537536</v>
      </c>
      <c r="D14" s="16">
        <f t="shared" si="3"/>
        <v>6593618.3099999996</v>
      </c>
      <c r="E14" s="16">
        <f t="shared" si="3"/>
        <v>1293020.31</v>
      </c>
      <c r="F14" s="16">
        <f t="shared" si="3"/>
        <v>1293020.31</v>
      </c>
      <c r="G14" s="16">
        <f t="shared" si="3"/>
        <v>5300598</v>
      </c>
    </row>
    <row r="15" spans="1:7" x14ac:dyDescent="0.2">
      <c r="A15" s="28" t="s">
        <v>42</v>
      </c>
      <c r="B15" s="6">
        <v>0</v>
      </c>
      <c r="C15" s="6">
        <v>0</v>
      </c>
      <c r="D15" s="6">
        <f>B15+C15</f>
        <v>0</v>
      </c>
      <c r="E15" s="6">
        <v>0</v>
      </c>
      <c r="F15" s="6">
        <v>0</v>
      </c>
      <c r="G15" s="6">
        <f t="shared" ref="G15:G21" si="4">D15-E15</f>
        <v>0</v>
      </c>
    </row>
    <row r="16" spans="1:7" x14ac:dyDescent="0.2">
      <c r="A16" s="28" t="s">
        <v>27</v>
      </c>
      <c r="B16" s="6">
        <v>0</v>
      </c>
      <c r="C16" s="6">
        <v>0</v>
      </c>
      <c r="D16" s="6">
        <f t="shared" ref="D16:D21" si="5">B16+C16</f>
        <v>0</v>
      </c>
      <c r="E16" s="6">
        <v>0</v>
      </c>
      <c r="F16" s="6">
        <v>0</v>
      </c>
      <c r="G16" s="6">
        <f t="shared" si="4"/>
        <v>0</v>
      </c>
    </row>
    <row r="17" spans="1:7" x14ac:dyDescent="0.2">
      <c r="A17" s="28" t="s">
        <v>20</v>
      </c>
      <c r="B17" s="6">
        <v>657723.57999999996</v>
      </c>
      <c r="C17" s="6">
        <v>7400.58</v>
      </c>
      <c r="D17" s="6">
        <f t="shared" si="5"/>
        <v>665124.15999999992</v>
      </c>
      <c r="E17" s="6">
        <v>145102.07</v>
      </c>
      <c r="F17" s="6">
        <v>145102.07</v>
      </c>
      <c r="G17" s="6">
        <f t="shared" si="4"/>
        <v>520022.08999999991</v>
      </c>
    </row>
    <row r="18" spans="1:7" x14ac:dyDescent="0.2">
      <c r="A18" s="28" t="s">
        <v>43</v>
      </c>
      <c r="B18" s="6">
        <v>55000</v>
      </c>
      <c r="C18" s="6">
        <v>12000</v>
      </c>
      <c r="D18" s="6">
        <f t="shared" si="5"/>
        <v>67000</v>
      </c>
      <c r="E18" s="6">
        <v>11905.08</v>
      </c>
      <c r="F18" s="6">
        <v>11905.08</v>
      </c>
      <c r="G18" s="6">
        <f t="shared" si="4"/>
        <v>55094.92</v>
      </c>
    </row>
    <row r="19" spans="1:7" x14ac:dyDescent="0.2">
      <c r="A19" s="28" t="s">
        <v>44</v>
      </c>
      <c r="B19" s="6">
        <v>3153879.07</v>
      </c>
      <c r="C19" s="6">
        <v>469414.42</v>
      </c>
      <c r="D19" s="6">
        <f t="shared" si="5"/>
        <v>3623293.4899999998</v>
      </c>
      <c r="E19" s="6">
        <v>670038.56999999995</v>
      </c>
      <c r="F19" s="6">
        <v>670038.56999999995</v>
      </c>
      <c r="G19" s="6">
        <f t="shared" si="4"/>
        <v>2953254.92</v>
      </c>
    </row>
    <row r="20" spans="1:7" x14ac:dyDescent="0.2">
      <c r="A20" s="28" t="s">
        <v>45</v>
      </c>
      <c r="B20" s="6">
        <v>2189479.66</v>
      </c>
      <c r="C20" s="6">
        <v>48721</v>
      </c>
      <c r="D20" s="6">
        <f t="shared" si="5"/>
        <v>2238200.66</v>
      </c>
      <c r="E20" s="6">
        <v>465974.59</v>
      </c>
      <c r="F20" s="6">
        <v>465974.59</v>
      </c>
      <c r="G20" s="6">
        <f t="shared" si="4"/>
        <v>1772226.07</v>
      </c>
    </row>
    <row r="21" spans="1:7" x14ac:dyDescent="0.2">
      <c r="A21" s="28" t="s">
        <v>4</v>
      </c>
      <c r="B21" s="6">
        <v>0</v>
      </c>
      <c r="C21" s="6">
        <v>0</v>
      </c>
      <c r="D21" s="6">
        <f t="shared" si="5"/>
        <v>0</v>
      </c>
      <c r="E21" s="6">
        <v>0</v>
      </c>
      <c r="F21" s="6">
        <v>0</v>
      </c>
      <c r="G21" s="6">
        <f t="shared" si="4"/>
        <v>0</v>
      </c>
    </row>
    <row r="22" spans="1:7" x14ac:dyDescent="0.2">
      <c r="A22" s="10" t="s">
        <v>46</v>
      </c>
      <c r="B22" s="16">
        <f t="shared" ref="B22:G22" si="6">SUM(B23:B31)</f>
        <v>0</v>
      </c>
      <c r="C22" s="16">
        <f t="shared" si="6"/>
        <v>0</v>
      </c>
      <c r="D22" s="16">
        <f t="shared" si="6"/>
        <v>0</v>
      </c>
      <c r="E22" s="16">
        <f t="shared" si="6"/>
        <v>0</v>
      </c>
      <c r="F22" s="16">
        <f t="shared" si="6"/>
        <v>0</v>
      </c>
      <c r="G22" s="16">
        <f t="shared" si="6"/>
        <v>0</v>
      </c>
    </row>
    <row r="23" spans="1:7" x14ac:dyDescent="0.2">
      <c r="A23" s="28" t="s">
        <v>28</v>
      </c>
      <c r="B23" s="6">
        <v>0</v>
      </c>
      <c r="C23" s="6">
        <v>0</v>
      </c>
      <c r="D23" s="6">
        <f>B23+C23</f>
        <v>0</v>
      </c>
      <c r="E23" s="6">
        <v>0</v>
      </c>
      <c r="F23" s="6">
        <v>0</v>
      </c>
      <c r="G23" s="6">
        <f t="shared" ref="G23:G31" si="7">D23-E23</f>
        <v>0</v>
      </c>
    </row>
    <row r="24" spans="1:7" x14ac:dyDescent="0.2">
      <c r="A24" s="28" t="s">
        <v>23</v>
      </c>
      <c r="B24" s="6">
        <v>0</v>
      </c>
      <c r="C24" s="6">
        <v>0</v>
      </c>
      <c r="D24" s="6">
        <f t="shared" ref="D24:D31" si="8">B24+C24</f>
        <v>0</v>
      </c>
      <c r="E24" s="6">
        <v>0</v>
      </c>
      <c r="F24" s="6">
        <v>0</v>
      </c>
      <c r="G24" s="6">
        <f t="shared" si="7"/>
        <v>0</v>
      </c>
    </row>
    <row r="25" spans="1:7" x14ac:dyDescent="0.2">
      <c r="A25" s="28" t="s">
        <v>29</v>
      </c>
      <c r="B25" s="6">
        <v>0</v>
      </c>
      <c r="C25" s="6">
        <v>0</v>
      </c>
      <c r="D25" s="6">
        <f t="shared" si="8"/>
        <v>0</v>
      </c>
      <c r="E25" s="6">
        <v>0</v>
      </c>
      <c r="F25" s="6">
        <v>0</v>
      </c>
      <c r="G25" s="6">
        <f t="shared" si="7"/>
        <v>0</v>
      </c>
    </row>
    <row r="26" spans="1:7" x14ac:dyDescent="0.2">
      <c r="A26" s="28" t="s">
        <v>47</v>
      </c>
      <c r="B26" s="6">
        <v>0</v>
      </c>
      <c r="C26" s="6">
        <v>0</v>
      </c>
      <c r="D26" s="6">
        <f t="shared" si="8"/>
        <v>0</v>
      </c>
      <c r="E26" s="6">
        <v>0</v>
      </c>
      <c r="F26" s="6">
        <v>0</v>
      </c>
      <c r="G26" s="6">
        <f t="shared" si="7"/>
        <v>0</v>
      </c>
    </row>
    <row r="27" spans="1:7" x14ac:dyDescent="0.2">
      <c r="A27" s="28" t="s">
        <v>21</v>
      </c>
      <c r="B27" s="6">
        <v>0</v>
      </c>
      <c r="C27" s="6">
        <v>0</v>
      </c>
      <c r="D27" s="6">
        <f t="shared" si="8"/>
        <v>0</v>
      </c>
      <c r="E27" s="6">
        <v>0</v>
      </c>
      <c r="F27" s="6">
        <v>0</v>
      </c>
      <c r="G27" s="6">
        <f t="shared" si="7"/>
        <v>0</v>
      </c>
    </row>
    <row r="28" spans="1:7" x14ac:dyDescent="0.2">
      <c r="A28" s="28" t="s">
        <v>5</v>
      </c>
      <c r="B28" s="6">
        <v>0</v>
      </c>
      <c r="C28" s="6">
        <v>0</v>
      </c>
      <c r="D28" s="6">
        <f t="shared" si="8"/>
        <v>0</v>
      </c>
      <c r="E28" s="6">
        <v>0</v>
      </c>
      <c r="F28" s="6">
        <v>0</v>
      </c>
      <c r="G28" s="6">
        <f t="shared" si="7"/>
        <v>0</v>
      </c>
    </row>
    <row r="29" spans="1:7" x14ac:dyDescent="0.2">
      <c r="A29" s="28" t="s">
        <v>6</v>
      </c>
      <c r="B29" s="6">
        <v>0</v>
      </c>
      <c r="C29" s="6">
        <v>0</v>
      </c>
      <c r="D29" s="6">
        <f t="shared" si="8"/>
        <v>0</v>
      </c>
      <c r="E29" s="6">
        <v>0</v>
      </c>
      <c r="F29" s="6">
        <v>0</v>
      </c>
      <c r="G29" s="6">
        <f t="shared" si="7"/>
        <v>0</v>
      </c>
    </row>
    <row r="30" spans="1:7" x14ac:dyDescent="0.2">
      <c r="A30" s="28" t="s">
        <v>48</v>
      </c>
      <c r="B30" s="6">
        <v>0</v>
      </c>
      <c r="C30" s="6">
        <v>0</v>
      </c>
      <c r="D30" s="6">
        <f t="shared" si="8"/>
        <v>0</v>
      </c>
      <c r="E30" s="6">
        <v>0</v>
      </c>
      <c r="F30" s="6">
        <v>0</v>
      </c>
      <c r="G30" s="6">
        <f t="shared" si="7"/>
        <v>0</v>
      </c>
    </row>
    <row r="31" spans="1:7" x14ac:dyDescent="0.2">
      <c r="A31" s="28" t="s">
        <v>30</v>
      </c>
      <c r="B31" s="6">
        <v>0</v>
      </c>
      <c r="C31" s="6">
        <v>0</v>
      </c>
      <c r="D31" s="6">
        <f t="shared" si="8"/>
        <v>0</v>
      </c>
      <c r="E31" s="6">
        <v>0</v>
      </c>
      <c r="F31" s="6">
        <v>0</v>
      </c>
      <c r="G31" s="6">
        <f t="shared" si="7"/>
        <v>0</v>
      </c>
    </row>
    <row r="32" spans="1:7" x14ac:dyDescent="0.2">
      <c r="A32" s="10" t="s">
        <v>31</v>
      </c>
      <c r="B32" s="16">
        <f t="shared" ref="B32:G32" si="9">SUM(B33:B36)</f>
        <v>0</v>
      </c>
      <c r="C32" s="16">
        <f t="shared" si="9"/>
        <v>0</v>
      </c>
      <c r="D32" s="16">
        <f t="shared" si="9"/>
        <v>0</v>
      </c>
      <c r="E32" s="16">
        <f t="shared" si="9"/>
        <v>0</v>
      </c>
      <c r="F32" s="16">
        <f t="shared" si="9"/>
        <v>0</v>
      </c>
      <c r="G32" s="16">
        <f t="shared" si="9"/>
        <v>0</v>
      </c>
    </row>
    <row r="33" spans="1:7" x14ac:dyDescent="0.2">
      <c r="A33" s="28" t="s">
        <v>49</v>
      </c>
      <c r="B33" s="6">
        <v>0</v>
      </c>
      <c r="C33" s="6">
        <v>0</v>
      </c>
      <c r="D33" s="6">
        <f>B33+C33</f>
        <v>0</v>
      </c>
      <c r="E33" s="6">
        <v>0</v>
      </c>
      <c r="F33" s="6">
        <v>0</v>
      </c>
      <c r="G33" s="6">
        <f t="shared" ref="G33:G36" si="10">D33-E33</f>
        <v>0</v>
      </c>
    </row>
    <row r="34" spans="1:7" ht="11.25" customHeight="1" x14ac:dyDescent="0.2">
      <c r="A34" s="28" t="s">
        <v>24</v>
      </c>
      <c r="B34" s="6">
        <v>0</v>
      </c>
      <c r="C34" s="6">
        <v>0</v>
      </c>
      <c r="D34" s="6">
        <f t="shared" ref="D34:D36" si="11">B34+C34</f>
        <v>0</v>
      </c>
      <c r="E34" s="6">
        <v>0</v>
      </c>
      <c r="F34" s="6">
        <v>0</v>
      </c>
      <c r="G34" s="6">
        <f t="shared" si="10"/>
        <v>0</v>
      </c>
    </row>
    <row r="35" spans="1:7" x14ac:dyDescent="0.2">
      <c r="A35" s="28" t="s">
        <v>32</v>
      </c>
      <c r="B35" s="6">
        <v>0</v>
      </c>
      <c r="C35" s="6">
        <v>0</v>
      </c>
      <c r="D35" s="6">
        <f t="shared" si="11"/>
        <v>0</v>
      </c>
      <c r="E35" s="6">
        <v>0</v>
      </c>
      <c r="F35" s="6">
        <v>0</v>
      </c>
      <c r="G35" s="6">
        <f t="shared" si="10"/>
        <v>0</v>
      </c>
    </row>
    <row r="36" spans="1:7" x14ac:dyDescent="0.2">
      <c r="A36" s="28" t="s">
        <v>7</v>
      </c>
      <c r="B36" s="6">
        <v>0</v>
      </c>
      <c r="C36" s="6">
        <v>0</v>
      </c>
      <c r="D36" s="6">
        <f t="shared" si="11"/>
        <v>0</v>
      </c>
      <c r="E36" s="6">
        <v>0</v>
      </c>
      <c r="F36" s="6">
        <v>0</v>
      </c>
      <c r="G36" s="6">
        <f t="shared" si="10"/>
        <v>0</v>
      </c>
    </row>
    <row r="37" spans="1:7" x14ac:dyDescent="0.2">
      <c r="A37" s="13" t="s">
        <v>50</v>
      </c>
      <c r="B37" s="19">
        <f t="shared" ref="B37:G37" si="12">SUM(B32+B22+B14+B5)</f>
        <v>11549886.560000001</v>
      </c>
      <c r="C37" s="19">
        <f t="shared" si="12"/>
        <v>1482185.08</v>
      </c>
      <c r="D37" s="19">
        <f t="shared" si="12"/>
        <v>13032071.640000001</v>
      </c>
      <c r="E37" s="19">
        <f t="shared" si="12"/>
        <v>2823787.5</v>
      </c>
      <c r="F37" s="19">
        <f t="shared" si="12"/>
        <v>2823787.5</v>
      </c>
      <c r="G37" s="19">
        <f t="shared" si="12"/>
        <v>10208284.140000001</v>
      </c>
    </row>
    <row r="39" spans="1:7" x14ac:dyDescent="0.2">
      <c r="A39" s="1" t="s">
        <v>120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8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TESORERIA_VIKYLAP</cp:lastModifiedBy>
  <cp:lastPrinted>2018-07-14T22:21:14Z</cp:lastPrinted>
  <dcterms:created xsi:type="dcterms:W3CDTF">2014-02-10T03:37:14Z</dcterms:created>
  <dcterms:modified xsi:type="dcterms:W3CDTF">2023-04-30T23:27:36Z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